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PLATI FEBR 2022" sheetId="1" r:id="rId1"/>
  </sheets>
  <definedNames>
    <definedName name="_xlnm._FilterDatabase" localSheetId="0" hidden="1">'PLATI FEBR 2022'!$B$1:$B$223</definedName>
  </definedNames>
  <calcPr fullCalcOnLoad="1"/>
</workbook>
</file>

<file path=xl/sharedStrings.xml><?xml version="1.0" encoding="utf-8"?>
<sst xmlns="http://schemas.openxmlformats.org/spreadsheetml/2006/main" count="562" uniqueCount="175">
  <si>
    <t>Unitate sanitară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</si>
  <si>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</si>
  <si>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</si>
  <si>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</si>
  <si>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</si>
  <si>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</si>
  <si>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</si>
  <si>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</si>
  <si>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</si>
  <si>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</si>
  <si>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</si>
  <si>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</si>
  <si>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</si>
  <si>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</si>
  <si>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</si>
  <si>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</si>
  <si>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</si>
  <si>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</si>
  <si>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</si>
  <si>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</si>
  <si>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</si>
  <si>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</si>
  <si>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</si>
  <si>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</si>
  <si>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</si>
  <si>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</si>
  <si>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</si>
  <si>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</si>
  <si>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</si>
  <si>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</si>
  <si>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</si>
  <si>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</si>
  <si>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</si>
  <si>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</si>
  <si>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</si>
  <si>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</si>
  <si>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</si>
  <si>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</si>
  <si>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</si>
  <si>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Institutul Matei Bals</t>
  </si>
  <si>
    <t>SCUB Floreasca</t>
  </si>
  <si>
    <t>SC Sanador SRL</t>
  </si>
  <si>
    <t>Epidermoliza buloasa</t>
  </si>
  <si>
    <t>SC MNT Healthcare Europe SRL</t>
  </si>
  <si>
    <t>Scleroza sistemica si ulcere digitale evolutive</t>
  </si>
  <si>
    <t>Spital Clinic Dr. I. Cantacuzino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</si>
  <si>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</si>
  <si>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</si>
  <si>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</si>
  <si>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</si>
  <si>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</si>
  <si>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CNMCRN Nicolae Robanescu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</si>
  <si>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</si>
  <si>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</si>
  <si>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</si>
  <si>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</si>
  <si>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</si>
  <si>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t>Spitalul Clinic de Nefrologie "Dr. Carol Davila"</t>
  </si>
  <si>
    <t>Talasemie</t>
  </si>
  <si>
    <t>INSMC</t>
  </si>
  <si>
    <t>Mucopolizaharidoza (Sindrom MORQUIO)</t>
  </si>
  <si>
    <t>TPP1</t>
  </si>
  <si>
    <t>SC Focus Lab Plus</t>
  </si>
  <si>
    <t>SC Medeuropa</t>
  </si>
  <si>
    <t>Boala CASTELMAN</t>
  </si>
  <si>
    <t>Spitalul de Oncologie Monza</t>
  </si>
  <si>
    <t>SC MEDICOVER SRL</t>
  </si>
  <si>
    <t>SC IMUNOMEDICA PROVITA SRL</t>
  </si>
  <si>
    <r>
      <t xml:space="preserve">Programul national  de diagnostic si tratament al </t>
    </r>
    <r>
      <rPr>
        <b/>
        <sz val="13"/>
        <rFont val="Arial"/>
        <family val="2"/>
      </rPr>
      <t>hemofiliei si talasemiei</t>
    </r>
  </si>
  <si>
    <r>
      <t xml:space="preserve">hemofilie congenitală </t>
    </r>
    <r>
      <rPr>
        <b/>
        <sz val="13"/>
        <rFont val="Arial"/>
        <family val="2"/>
      </rPr>
      <t>fără inhibitori</t>
    </r>
    <r>
      <rPr>
        <sz val="13"/>
        <rFont val="Arial"/>
        <family val="2"/>
      </rPr>
      <t xml:space="preserve"> cu substituţie </t>
    </r>
    <r>
      <rPr>
        <b/>
        <sz val="13"/>
        <rFont val="Arial"/>
        <family val="2"/>
      </rPr>
      <t>profilactică continuă</t>
    </r>
  </si>
  <si>
    <r>
      <t xml:space="preserve">hemofilie  congenitală </t>
    </r>
    <r>
      <rPr>
        <b/>
        <sz val="13"/>
        <rFont val="Arial"/>
        <family val="2"/>
      </rPr>
      <t xml:space="preserve">fără </t>
    </r>
    <r>
      <rPr>
        <sz val="13"/>
        <rFont val="Arial"/>
        <family val="2"/>
      </rPr>
      <t xml:space="preserve">inhibitori cu substituţie </t>
    </r>
    <r>
      <rPr>
        <b/>
        <sz val="13"/>
        <rFont val="Arial"/>
        <family val="2"/>
      </rPr>
      <t>profilactică intermitentă</t>
    </r>
    <r>
      <rPr>
        <sz val="13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</si>
  <si>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3"/>
        <rFont val="Arial"/>
        <family val="2"/>
      </rPr>
      <t>„on demand”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</si>
  <si>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>inhibitori cu titru mare cu profilaxie secundară pe termen lung (profilaxie</t>
    </r>
    <r>
      <rPr>
        <b/>
        <sz val="13"/>
        <rFont val="Arial"/>
        <family val="2"/>
      </rPr>
      <t xml:space="preserve"> continuuă</t>
    </r>
    <r>
      <rPr>
        <sz val="13"/>
        <rFont val="Arial"/>
        <family val="2"/>
      </rPr>
      <t>)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</si>
  <si>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>inhibitori cu profilaxie secundară pe termen scurt/</t>
    </r>
    <r>
      <rPr>
        <b/>
        <sz val="13"/>
        <rFont val="Arial"/>
        <family val="2"/>
      </rPr>
      <t>intermitentă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</si>
  <si>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 xml:space="preserve">inhibitori cu tratament de oprire a </t>
    </r>
    <r>
      <rPr>
        <b/>
        <sz val="13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</si>
  <si>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3"/>
        <rFont val="Arial"/>
        <family val="2"/>
      </rPr>
      <t xml:space="preserve">hirurgicale </t>
    </r>
    <r>
      <rPr>
        <sz val="13"/>
        <rFont val="Arial"/>
        <family val="2"/>
      </rPr>
      <t>şi ortopedice</t>
    </r>
  </si>
  <si>
    <r>
      <t xml:space="preserve">hemofilie </t>
    </r>
    <r>
      <rPr>
        <b/>
        <sz val="13"/>
        <rFont val="Arial"/>
        <family val="2"/>
      </rPr>
      <t>dobândită</t>
    </r>
    <r>
      <rPr>
        <sz val="13"/>
        <rFont val="Arial"/>
        <family val="2"/>
      </rPr>
      <t xml:space="preserve"> simptomatică cu tratament de substituţie</t>
    </r>
  </si>
  <si>
    <r>
      <t>hemofilie congenitală</t>
    </r>
    <r>
      <rPr>
        <b/>
        <sz val="13"/>
        <rFont val="Arial"/>
        <family val="2"/>
      </rPr>
      <t xml:space="preserve"> cu </t>
    </r>
    <r>
      <rPr>
        <sz val="13"/>
        <rFont val="Arial"/>
        <family val="2"/>
      </rPr>
      <t>inhibitori cu tratament de oprire a</t>
    </r>
    <r>
      <rPr>
        <b/>
        <sz val="13"/>
        <rFont val="Arial"/>
        <family val="2"/>
      </rPr>
      <t xml:space="preserve"> sângerărilor</t>
    </r>
  </si>
  <si>
    <r>
      <t>Programul national de</t>
    </r>
    <r>
      <rPr>
        <b/>
        <sz val="13"/>
        <rFont val="Arial"/>
        <family val="2"/>
      </rPr>
      <t xml:space="preserve"> boli endocrine</t>
    </r>
  </si>
  <si>
    <r>
      <t>Programul national de tratament al</t>
    </r>
    <r>
      <rPr>
        <b/>
        <sz val="13"/>
        <rFont val="Arial"/>
        <family val="2"/>
      </rPr>
      <t xml:space="preserve"> bolilor neurologice</t>
    </r>
  </si>
  <si>
    <r>
      <t>Programul national de</t>
    </r>
    <r>
      <rPr>
        <b/>
        <sz val="13"/>
        <rFont val="Arial"/>
        <family val="2"/>
      </rPr>
      <t xml:space="preserve"> oncologie</t>
    </r>
  </si>
  <si>
    <r>
      <t>Programul national de</t>
    </r>
    <r>
      <rPr>
        <b/>
        <sz val="13"/>
        <rFont val="Arial"/>
        <family val="2"/>
      </rPr>
      <t xml:space="preserve"> diabet</t>
    </r>
  </si>
  <si>
    <r>
      <t>Programul national de</t>
    </r>
    <r>
      <rPr>
        <b/>
        <sz val="13"/>
        <rFont val="Arial"/>
        <family val="2"/>
      </rPr>
      <t xml:space="preserve"> transplant organe </t>
    </r>
    <r>
      <rPr>
        <sz val="13"/>
        <rFont val="Arial"/>
        <family val="2"/>
      </rPr>
      <t>şi celule de origine umană - recidiva hepatica</t>
    </r>
  </si>
  <si>
    <r>
      <t>Programul national de tratament pentru</t>
    </r>
    <r>
      <rPr>
        <b/>
        <sz val="13"/>
        <rFont val="Arial"/>
        <family val="2"/>
      </rPr>
      <t xml:space="preserve"> boli rare</t>
    </r>
    <r>
      <rPr>
        <sz val="13"/>
        <rFont val="Arial"/>
        <family val="2"/>
      </rPr>
      <t xml:space="preserve"> - medicamente</t>
    </r>
  </si>
  <si>
    <r>
      <t>Programul national de</t>
    </r>
    <r>
      <rPr>
        <b/>
        <sz val="13"/>
        <rFont val="Arial"/>
        <family val="2"/>
      </rPr>
      <t xml:space="preserve"> sanatate mintala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- tratament</t>
    </r>
    <r>
      <rPr>
        <sz val="13"/>
        <rFont val="Arial"/>
        <family val="2"/>
      </rPr>
      <t xml:space="preserve"> substitutiv</t>
    </r>
  </si>
  <si>
    <t>Plati februarie 2022</t>
  </si>
  <si>
    <t>Programul national de oncologie CAR-T</t>
  </si>
  <si>
    <t>oncologie CAR-T</t>
  </si>
  <si>
    <r>
      <t>Sindrom hemolitic uremic atipic (</t>
    </r>
    <r>
      <rPr>
        <b/>
        <sz val="13"/>
        <rFont val="Arial"/>
        <family val="2"/>
      </rPr>
      <t>SHU</t>
    </r>
    <r>
      <rPr>
        <sz val="13"/>
        <rFont val="Arial"/>
        <family val="2"/>
      </rPr>
      <t>)</t>
    </r>
  </si>
  <si>
    <r>
      <t>Hemoglobinurie paroxistica nocturna (</t>
    </r>
    <r>
      <rPr>
        <b/>
        <sz val="13"/>
        <rFont val="Arial"/>
        <family val="2"/>
      </rPr>
      <t>HPN</t>
    </r>
    <r>
      <rPr>
        <sz val="13"/>
        <rFont val="Arial"/>
        <family val="2"/>
      </rPr>
      <t>)</t>
    </r>
  </si>
  <si>
    <t>Amiloidoza cu transtiretina</t>
  </si>
  <si>
    <t>Atrofie musculara spinala</t>
  </si>
  <si>
    <t>Deficit congenital de factor VII</t>
  </si>
  <si>
    <t>SC AFFIDEA ROMANIA SRL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</si>
  <si>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</si>
  <si>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</si>
  <si>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</si>
  <si>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</si>
  <si>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</si>
  <si>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</si>
  <si>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</si>
  <si>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Spital Clinic de Copii Victor Gomoiu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</si>
  <si>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</si>
  <si>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</si>
  <si>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</si>
  <si>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</si>
  <si>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</si>
  <si>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</si>
  <si>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</si>
  <si>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</si>
  <si>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</si>
  <si>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</si>
  <si>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</si>
  <si>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</si>
  <si>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</si>
  <si>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tratamentul instabilitatilor articulare cronice la copii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</si>
  <si>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</si>
  <si>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</si>
  <si>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</si>
  <si>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</si>
  <si>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</si>
  <si>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</si>
  <si>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</si>
  <si>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</si>
  <si>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</si>
  <si>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</si>
  <si>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</si>
  <si>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</si>
  <si>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</si>
  <si>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</si>
  <si>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</si>
  <si>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</si>
  <si>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tratamentul pacientilor cu insuficienta cardiaca in stadiul terminal prin asistare mecanica a circulatiei pe termen lung</t>
  </si>
  <si>
    <t>chirurgie cardiovasculara - copii</t>
  </si>
  <si>
    <t>cardiologie interventionala malformatii cardiace-copii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</si>
  <si>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</si>
  <si>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</si>
  <si>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</si>
  <si>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</si>
  <si>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</si>
  <si>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</si>
  <si>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</si>
  <si>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</si>
  <si>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</si>
  <si>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</si>
  <si>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</si>
  <si>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</si>
  <si>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</si>
  <si>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</si>
  <si>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</si>
  <si>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</si>
  <si>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</si>
  <si>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</si>
  <si>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</si>
  <si>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</si>
  <si>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</si>
  <si>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</si>
  <si>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</si>
  <si>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</si>
  <si>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</si>
  <si>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</si>
  <si>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</si>
  <si>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</si>
  <si>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</si>
  <si>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t>SC Focus LAB PLUS</t>
  </si>
  <si>
    <t>SC AFFIDEA ROMANIA</t>
  </si>
  <si>
    <t>Programul national de Boli Rare (Purpura) - COST-VOLUM</t>
  </si>
  <si>
    <r>
      <rPr>
        <sz val="12"/>
        <rFont val="Arial"/>
        <family val="2"/>
      </rPr>
      <t>Programul national de</t>
    </r>
    <r>
      <rPr>
        <b/>
        <sz val="12"/>
        <rFont val="Arial"/>
        <family val="2"/>
      </rPr>
      <t xml:space="preserve"> Boli Rare - COST-VOLUM </t>
    </r>
    <r>
      <rPr>
        <b/>
        <sz val="14"/>
        <rFont val="Arial"/>
        <family val="2"/>
      </rPr>
      <t>6.27- medicamente incluse conditionat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</si>
  <si>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</si>
  <si>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</si>
  <si>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</si>
  <si>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</si>
  <si>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</si>
  <si>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SC MEDEUROPA  SRL</t>
  </si>
  <si>
    <t>DECONTARI  PNS - PENTRU ANUL 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</si>
</sst>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7" fillId="0" borderId="0" xfId="58" applyFont="1" applyFill="1" applyAlignment="1">
      <alignment horizontal="center" vertical="center" wrapText="1"/>
      <protection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6" fillId="0" borderId="0" xfId="58" applyNumberFormat="1" applyFont="1" applyFill="1" applyAlignment="1">
      <alignment vertical="center"/>
      <protection/>
    </xf>
    <xf numFmtId="4" fontId="6" fillId="0" borderId="10" xfId="58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4" fontId="7" fillId="0" borderId="10" xfId="58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4" fontId="6" fillId="0" borderId="10" xfId="58" applyNumberFormat="1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6" fillId="0" borderId="10" xfId="57" applyFont="1" applyFill="1" applyBorder="1" applyAlignment="1">
      <alignment horizontal="center" vertical="center" wrapText="1"/>
      <protection/>
    </xf>
    <xf numFmtId="4" fontId="9" fillId="0" borderId="10" xfId="58" applyNumberFormat="1" applyFont="1" applyFill="1" applyBorder="1" applyAlignment="1">
      <alignment horizontal="center" vertical="center" wrapText="1"/>
      <protection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8" fillId="0" borderId="10" xfId="58" applyNumberFormat="1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58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45" fillId="0" borderId="10" xfId="58" applyNumberFormat="1" applyFont="1" applyFill="1" applyBorder="1" applyAlignment="1">
      <alignment horizontal="center" vertical="center" wrapText="1"/>
      <protection/>
    </xf>
    <xf numFmtId="0" fontId="6" fillId="0" borderId="0" xfId="58" applyFont="1" applyFill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6" fillId="0" borderId="10" xfId="58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2" xfId="58" applyFont="1" applyFill="1" applyBorder="1" applyAlignment="1">
      <alignment horizontal="center" vertical="center" wrapText="1"/>
      <protection/>
    </xf>
    <xf numFmtId="0" fontId="7" fillId="0" borderId="13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2" xfId="58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4" fontId="7" fillId="0" borderId="11" xfId="58" applyNumberFormat="1" applyFont="1" applyFill="1" applyBorder="1" applyAlignment="1">
      <alignment horizontal="center" vertical="center" wrapText="1"/>
      <protection/>
    </xf>
    <xf numFmtId="4" fontId="7" fillId="0" borderId="12" xfId="58" applyNumberFormat="1" applyFont="1" applyFill="1" applyBorder="1" applyAlignment="1">
      <alignment horizontal="center" vertical="center" wrapText="1"/>
      <protection/>
    </xf>
    <xf numFmtId="4" fontId="7" fillId="0" borderId="13" xfId="58" applyNumberFormat="1" applyFont="1" applyFill="1" applyBorder="1" applyAlignment="1">
      <alignment horizontal="center" vertical="center" wrapText="1"/>
      <protection/>
    </xf>
    <xf numFmtId="4" fontId="8" fillId="0" borderId="10" xfId="58" applyNumberFormat="1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12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 wrapText="1"/>
      <protection/>
    </xf>
    <xf numFmtId="4" fontId="9" fillId="0" borderId="10" xfId="58" applyNumberFormat="1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4" fontId="9" fillId="0" borderId="11" xfId="58" applyNumberFormat="1" applyFont="1" applyFill="1" applyBorder="1" applyAlignment="1">
      <alignment horizontal="center" vertical="center" wrapText="1"/>
      <protection/>
    </xf>
    <xf numFmtId="4" fontId="9" fillId="0" borderId="12" xfId="58" applyNumberFormat="1" applyFont="1" applyFill="1" applyBorder="1" applyAlignment="1">
      <alignment horizontal="center" vertical="center" wrapText="1"/>
      <protection/>
    </xf>
    <xf numFmtId="4" fontId="9" fillId="0" borderId="13" xfId="58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8" fillId="0" borderId="11" xfId="58" applyNumberFormat="1" applyFont="1" applyFill="1" applyBorder="1" applyAlignment="1">
      <alignment horizontal="center" vertical="center" wrapText="1"/>
      <protection/>
    </xf>
    <xf numFmtId="4" fontId="8" fillId="0" borderId="12" xfId="58" applyNumberFormat="1" applyFont="1" applyFill="1" applyBorder="1" applyAlignment="1">
      <alignment horizontal="center" vertical="center" wrapText="1"/>
      <protection/>
    </xf>
    <xf numFmtId="4" fontId="8" fillId="0" borderId="13" xfId="58" applyNumberFormat="1" applyFont="1" applyFill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0" fontId="8" fillId="0" borderId="12" xfId="58" applyFont="1" applyFill="1" applyBorder="1" applyAlignment="1">
      <alignment horizontal="center" vertical="center" wrapText="1"/>
      <protection/>
    </xf>
    <xf numFmtId="0" fontId="8" fillId="0" borderId="13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5"/>
  <sheetViews>
    <sheetView tabSelected="1" zoomScale="83" zoomScaleNormal="83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1" sqref="I11"/>
    </sheetView>
  </sheetViews>
  <sheetFormatPr defaultColWidth="9.140625" defaultRowHeight="15"/>
  <cols>
    <col min="1" max="1" width="36.140625" style="29" customWidth="1"/>
    <col min="2" max="2" width="45.00390625" style="16" customWidth="1"/>
    <col min="3" max="3" width="31.00390625" style="2" customWidth="1"/>
    <col min="4" max="16384" width="9.140625" style="3" customWidth="1"/>
  </cols>
  <sheetData>
    <row r="1" spans="1:2" ht="16.5">
      <c r="A1" s="28"/>
      <c r="B1" s="1"/>
    </row>
    <row r="2" spans="1:2" ht="16.5" customHeight="1">
      <c r="A2" s="28"/>
      <c r="B2" s="1"/>
    </row>
    <row r="3" spans="1:3" ht="33" customHeight="1">
      <c r="A3" s="4" t="s">
        <v>174</v>
      </c>
      <c r="B3" s="4"/>
      <c r="C3" s="4"/>
    </row>
    <row r="4" ht="16.5" customHeight="1"/>
    <row r="5" spans="1:3" s="7" customFormat="1" ht="36" customHeight="1">
      <c r="A5" s="30" t="s">
        <v>9</v>
      </c>
      <c r="B5" s="5" t="s">
        <v>0</v>
      </c>
      <c r="C5" s="5" t="s">
        <v>85</v>
      </c>
    </row>
    <row r="6" spans="1:3" ht="36.75" customHeight="1">
      <c r="A6" s="31" t="s">
        <v>68</v>
      </c>
      <c r="B6" s="5" t="s">
        <v>10</v>
      </c>
      <c r="C6" s="8">
        <f>C7+C8+C9+C10+C11+C12+C13+C14+C16+C15</f>
        <v>4982645.5</v>
      </c>
    </row>
    <row r="7" spans="1:3" ht="56.25" customHeight="1">
      <c r="A7" s="32"/>
      <c r="B7" s="9" t="s">
        <v>69</v>
      </c>
      <c r="C7" s="10">
        <v>2067520.5</v>
      </c>
    </row>
    <row r="8" spans="1:3" ht="69" customHeight="1">
      <c r="A8" s="32"/>
      <c r="B8" s="9" t="s">
        <v>70</v>
      </c>
      <c r="C8" s="10">
        <v>1066392.86</v>
      </c>
    </row>
    <row r="9" spans="1:3" ht="51.75" customHeight="1">
      <c r="A9" s="32"/>
      <c r="B9" s="9" t="s">
        <v>71</v>
      </c>
      <c r="C9" s="10">
        <v>94928.84</v>
      </c>
    </row>
    <row r="10" spans="1:3" ht="79.5" customHeight="1">
      <c r="A10" s="32"/>
      <c r="B10" s="9" t="s">
        <v>72</v>
      </c>
      <c r="C10" s="10">
        <v>280278.24</v>
      </c>
    </row>
    <row r="11" spans="1:3" ht="70.5" customHeight="1">
      <c r="A11" s="32"/>
      <c r="B11" s="9" t="s">
        <v>73</v>
      </c>
      <c r="C11" s="10">
        <v>145999.91</v>
      </c>
    </row>
    <row r="12" spans="1:3" ht="57.75" customHeight="1">
      <c r="A12" s="32"/>
      <c r="B12" s="9" t="s">
        <v>74</v>
      </c>
      <c r="C12" s="10">
        <v>192105.14</v>
      </c>
    </row>
    <row r="13" spans="1:3" ht="81" customHeight="1">
      <c r="A13" s="32"/>
      <c r="B13" s="9" t="s">
        <v>75</v>
      </c>
      <c r="C13" s="10">
        <v>465611.04</v>
      </c>
    </row>
    <row r="14" spans="1:3" ht="51.75" customHeight="1">
      <c r="A14" s="32"/>
      <c r="B14" s="9" t="s">
        <v>76</v>
      </c>
      <c r="C14" s="10">
        <v>189543.74</v>
      </c>
    </row>
    <row r="15" spans="1:3" ht="42" customHeight="1">
      <c r="A15" s="32"/>
      <c r="B15" s="17" t="s">
        <v>92</v>
      </c>
      <c r="C15" s="10">
        <v>0</v>
      </c>
    </row>
    <row r="16" spans="1:3" ht="26.25" customHeight="1">
      <c r="A16" s="32"/>
      <c r="B16" s="9" t="s">
        <v>58</v>
      </c>
      <c r="C16" s="10">
        <v>480265.23</v>
      </c>
    </row>
    <row r="17" spans="1:3" ht="30" customHeight="1">
      <c r="A17" s="32"/>
      <c r="B17" s="5" t="s">
        <v>1</v>
      </c>
      <c r="C17" s="8">
        <f>C18+C19+C20+C21+C22+C23+C24</f>
        <v>0</v>
      </c>
    </row>
    <row r="18" spans="1:3" ht="63.75" customHeight="1">
      <c r="A18" s="32"/>
      <c r="B18" s="9" t="s">
        <v>69</v>
      </c>
      <c r="C18" s="10">
        <v>0</v>
      </c>
    </row>
    <row r="19" spans="1:3" ht="81.75" customHeight="1">
      <c r="A19" s="32"/>
      <c r="B19" s="9" t="s">
        <v>70</v>
      </c>
      <c r="C19" s="10">
        <v>0</v>
      </c>
    </row>
    <row r="20" spans="1:3" ht="47.25" customHeight="1">
      <c r="A20" s="32"/>
      <c r="B20" s="9" t="s">
        <v>71</v>
      </c>
      <c r="C20" s="10">
        <v>0</v>
      </c>
    </row>
    <row r="21" spans="1:3" ht="79.5" customHeight="1">
      <c r="A21" s="32"/>
      <c r="B21" s="9" t="s">
        <v>72</v>
      </c>
      <c r="C21" s="10">
        <v>0</v>
      </c>
    </row>
    <row r="22" spans="1:3" ht="55.5" customHeight="1">
      <c r="A22" s="32"/>
      <c r="B22" s="9" t="s">
        <v>74</v>
      </c>
      <c r="C22" s="10">
        <v>0</v>
      </c>
    </row>
    <row r="23" spans="1:3" ht="51" customHeight="1">
      <c r="A23" s="32"/>
      <c r="B23" s="9" t="s">
        <v>76</v>
      </c>
      <c r="C23" s="10">
        <v>0</v>
      </c>
    </row>
    <row r="24" spans="1:3" ht="33" customHeight="1">
      <c r="A24" s="32"/>
      <c r="B24" s="9" t="s">
        <v>58</v>
      </c>
      <c r="C24" s="10">
        <v>0</v>
      </c>
    </row>
    <row r="25" spans="1:3" ht="36.75" customHeight="1">
      <c r="A25" s="32"/>
      <c r="B25" s="5" t="s">
        <v>16</v>
      </c>
      <c r="C25" s="8">
        <f>C26+C27+C28+C29+C30+C31+C32+C33</f>
        <v>5982.79</v>
      </c>
    </row>
    <row r="26" spans="1:3" ht="60.75" customHeight="1">
      <c r="A26" s="32"/>
      <c r="B26" s="9" t="s">
        <v>69</v>
      </c>
      <c r="C26" s="10">
        <v>0</v>
      </c>
    </row>
    <row r="27" spans="1:3" ht="81" customHeight="1">
      <c r="A27" s="32"/>
      <c r="B27" s="9" t="s">
        <v>70</v>
      </c>
      <c r="C27" s="10">
        <v>0</v>
      </c>
    </row>
    <row r="28" spans="1:3" ht="58.5" customHeight="1">
      <c r="A28" s="32"/>
      <c r="B28" s="9" t="s">
        <v>71</v>
      </c>
      <c r="C28" s="10">
        <v>0</v>
      </c>
    </row>
    <row r="29" spans="1:3" ht="85.5" customHeight="1">
      <c r="A29" s="32"/>
      <c r="B29" s="9" t="s">
        <v>72</v>
      </c>
      <c r="C29" s="10">
        <v>0</v>
      </c>
    </row>
    <row r="30" spans="1:3" ht="67.5" customHeight="1">
      <c r="A30" s="32"/>
      <c r="B30" s="9" t="s">
        <v>73</v>
      </c>
      <c r="C30" s="10">
        <v>0</v>
      </c>
    </row>
    <row r="31" spans="1:3" ht="57" customHeight="1">
      <c r="A31" s="32"/>
      <c r="B31" s="9" t="s">
        <v>74</v>
      </c>
      <c r="C31" s="10">
        <v>0</v>
      </c>
    </row>
    <row r="32" spans="1:3" ht="51.75" customHeight="1">
      <c r="A32" s="32"/>
      <c r="B32" s="9" t="s">
        <v>76</v>
      </c>
      <c r="C32" s="10">
        <v>0</v>
      </c>
    </row>
    <row r="33" spans="1:3" ht="30.75" customHeight="1">
      <c r="A33" s="32"/>
      <c r="B33" s="9" t="s">
        <v>58</v>
      </c>
      <c r="C33" s="10">
        <v>5982.79</v>
      </c>
    </row>
    <row r="34" spans="1:3" ht="36" customHeight="1">
      <c r="A34" s="32"/>
      <c r="B34" s="5" t="s">
        <v>11</v>
      </c>
      <c r="C34" s="8">
        <f>C35+C36</f>
        <v>0</v>
      </c>
    </row>
    <row r="35" spans="1:3" ht="55.5" customHeight="1">
      <c r="A35" s="32"/>
      <c r="B35" s="9" t="s">
        <v>71</v>
      </c>
      <c r="C35" s="10">
        <v>0</v>
      </c>
    </row>
    <row r="36" spans="1:3" ht="54" customHeight="1">
      <c r="A36" s="32"/>
      <c r="B36" s="9" t="s">
        <v>77</v>
      </c>
      <c r="C36" s="10">
        <v>0</v>
      </c>
    </row>
    <row r="37" spans="1:3" ht="45.75" customHeight="1">
      <c r="A37" s="33"/>
      <c r="B37" s="5" t="s">
        <v>7</v>
      </c>
      <c r="C37" s="8">
        <f>C34+C25+C17+C6</f>
        <v>4988628.29</v>
      </c>
    </row>
    <row r="38" spans="1:3" ht="52.5" customHeight="1">
      <c r="A38" s="31" t="s">
        <v>78</v>
      </c>
      <c r="B38" s="5" t="s">
        <v>12</v>
      </c>
      <c r="C38" s="8">
        <f>C39+C40+C41</f>
        <v>105483.84</v>
      </c>
    </row>
    <row r="39" spans="1:3" ht="28.5" customHeight="1">
      <c r="A39" s="32"/>
      <c r="B39" s="11" t="s">
        <v>2</v>
      </c>
      <c r="C39" s="10">
        <v>3666.78</v>
      </c>
    </row>
    <row r="40" spans="1:3" ht="33.75" customHeight="1">
      <c r="A40" s="32"/>
      <c r="B40" s="11" t="s">
        <v>13</v>
      </c>
      <c r="C40" s="10">
        <v>3730.53</v>
      </c>
    </row>
    <row r="41" spans="1:3" ht="33.75" customHeight="1">
      <c r="A41" s="32"/>
      <c r="B41" s="11" t="s">
        <v>14</v>
      </c>
      <c r="C41" s="10">
        <v>98086.53</v>
      </c>
    </row>
    <row r="42" spans="1:3" ht="37.5" customHeight="1">
      <c r="A42" s="32"/>
      <c r="B42" s="5" t="s">
        <v>17</v>
      </c>
      <c r="C42" s="8">
        <f>C43+C44</f>
        <v>8757.6</v>
      </c>
    </row>
    <row r="43" spans="1:3" ht="28.5" customHeight="1">
      <c r="A43" s="32"/>
      <c r="B43" s="11" t="s">
        <v>2</v>
      </c>
      <c r="C43" s="10">
        <v>8757.6</v>
      </c>
    </row>
    <row r="44" spans="1:3" ht="32.25" customHeight="1">
      <c r="A44" s="32"/>
      <c r="B44" s="11" t="s">
        <v>13</v>
      </c>
      <c r="C44" s="10">
        <v>0</v>
      </c>
    </row>
    <row r="45" spans="1:3" ht="40.5" customHeight="1">
      <c r="A45" s="32"/>
      <c r="B45" s="5" t="s">
        <v>19</v>
      </c>
      <c r="C45" s="8">
        <f>C46</f>
        <v>23411.21</v>
      </c>
    </row>
    <row r="46" spans="1:3" ht="42.75" customHeight="1">
      <c r="A46" s="32"/>
      <c r="B46" s="11" t="s">
        <v>14</v>
      </c>
      <c r="C46" s="10">
        <v>23411.21</v>
      </c>
    </row>
    <row r="47" spans="1:3" ht="40.5" customHeight="1">
      <c r="A47" s="32"/>
      <c r="B47" s="5" t="s">
        <v>41</v>
      </c>
      <c r="C47" s="8">
        <f>C48+C49+C50</f>
        <v>0</v>
      </c>
    </row>
    <row r="48" spans="1:3" ht="42.75" customHeight="1">
      <c r="A48" s="32"/>
      <c r="B48" s="11" t="s">
        <v>2</v>
      </c>
      <c r="C48" s="10">
        <v>0</v>
      </c>
    </row>
    <row r="49" spans="1:3" ht="42.75" customHeight="1">
      <c r="A49" s="32"/>
      <c r="B49" s="11" t="s">
        <v>13</v>
      </c>
      <c r="C49" s="10">
        <v>0</v>
      </c>
    </row>
    <row r="50" spans="1:3" ht="42.75" customHeight="1">
      <c r="A50" s="32"/>
      <c r="B50" s="11" t="s">
        <v>14</v>
      </c>
      <c r="C50" s="10">
        <v>0</v>
      </c>
    </row>
    <row r="51" spans="1:3" ht="28.5" customHeight="1">
      <c r="A51" s="33"/>
      <c r="B51" s="5" t="s">
        <v>7</v>
      </c>
      <c r="C51" s="8">
        <f>C42+C38+C45+C47</f>
        <v>137652.65</v>
      </c>
    </row>
    <row r="52" spans="1:3" ht="28.5" customHeight="1">
      <c r="A52" s="31" t="s">
        <v>79</v>
      </c>
      <c r="B52" s="11" t="s">
        <v>15</v>
      </c>
      <c r="C52" s="10">
        <v>872164.16</v>
      </c>
    </row>
    <row r="53" spans="1:3" ht="28.5" customHeight="1">
      <c r="A53" s="32"/>
      <c r="B53" s="11" t="s">
        <v>16</v>
      </c>
      <c r="C53" s="10">
        <v>2172873.95</v>
      </c>
    </row>
    <row r="54" spans="1:3" ht="28.5" customHeight="1">
      <c r="A54" s="32"/>
      <c r="B54" s="11" t="s">
        <v>17</v>
      </c>
      <c r="C54" s="10">
        <v>530271.35</v>
      </c>
    </row>
    <row r="55" spans="1:3" ht="28.5" customHeight="1">
      <c r="A55" s="32"/>
      <c r="B55" s="11" t="s">
        <v>10</v>
      </c>
      <c r="C55" s="10">
        <v>0</v>
      </c>
    </row>
    <row r="56" spans="1:3" ht="28.5" customHeight="1">
      <c r="A56" s="32"/>
      <c r="B56" s="11" t="s">
        <v>18</v>
      </c>
      <c r="C56" s="10">
        <v>120819.29</v>
      </c>
    </row>
    <row r="57" spans="1:3" ht="32.25" customHeight="1">
      <c r="A57" s="32"/>
      <c r="B57" s="11" t="s">
        <v>48</v>
      </c>
      <c r="C57" s="10">
        <v>9183.47</v>
      </c>
    </row>
    <row r="58" spans="1:3" ht="46.5" customHeight="1">
      <c r="A58" s="33"/>
      <c r="B58" s="5" t="s">
        <v>7</v>
      </c>
      <c r="C58" s="14">
        <f>C57+C56+C55+C54+C53+C52</f>
        <v>3705312.22</v>
      </c>
    </row>
    <row r="59" spans="1:3" ht="32.25" customHeight="1">
      <c r="A59" s="31" t="s">
        <v>80</v>
      </c>
      <c r="B59" s="11" t="s">
        <v>19</v>
      </c>
      <c r="C59" s="10">
        <v>6587884.08</v>
      </c>
    </row>
    <row r="60" spans="1:3" ht="28.5" customHeight="1">
      <c r="A60" s="32"/>
      <c r="B60" s="11" t="s">
        <v>16</v>
      </c>
      <c r="C60" s="10">
        <v>366972.83</v>
      </c>
    </row>
    <row r="61" spans="1:3" ht="28.5" customHeight="1">
      <c r="A61" s="32"/>
      <c r="B61" s="11" t="s">
        <v>20</v>
      </c>
      <c r="C61" s="10">
        <v>0</v>
      </c>
    </row>
    <row r="62" spans="1:3" ht="28.5" customHeight="1">
      <c r="A62" s="32"/>
      <c r="B62" s="11" t="s">
        <v>15</v>
      </c>
      <c r="C62" s="10">
        <v>942027.25</v>
      </c>
    </row>
    <row r="63" spans="1:3" ht="28.5" customHeight="1">
      <c r="A63" s="32"/>
      <c r="B63" s="11" t="s">
        <v>21</v>
      </c>
      <c r="C63" s="10">
        <v>17997.87</v>
      </c>
    </row>
    <row r="64" spans="1:3" ht="28.5" customHeight="1">
      <c r="A64" s="32"/>
      <c r="B64" s="11" t="s">
        <v>11</v>
      </c>
      <c r="C64" s="10">
        <v>2618300.21</v>
      </c>
    </row>
    <row r="65" spans="1:3" ht="28.5" customHeight="1">
      <c r="A65" s="32"/>
      <c r="B65" s="11" t="s">
        <v>34</v>
      </c>
      <c r="C65" s="10">
        <v>30025.48</v>
      </c>
    </row>
    <row r="66" spans="1:3" ht="28.5" customHeight="1">
      <c r="A66" s="32"/>
      <c r="B66" s="11" t="s">
        <v>23</v>
      </c>
      <c r="C66" s="10">
        <v>81612.85</v>
      </c>
    </row>
    <row r="67" spans="1:3" ht="28.5" customHeight="1">
      <c r="A67" s="32"/>
      <c r="B67" s="11" t="s">
        <v>10</v>
      </c>
      <c r="C67" s="10">
        <v>3173209.79</v>
      </c>
    </row>
    <row r="68" spans="1:3" ht="28.5" customHeight="1">
      <c r="A68" s="32"/>
      <c r="B68" s="11" t="s">
        <v>24</v>
      </c>
      <c r="C68" s="10">
        <v>297528.91</v>
      </c>
    </row>
    <row r="69" spans="1:3" ht="28.5" customHeight="1">
      <c r="A69" s="32"/>
      <c r="B69" s="11" t="s">
        <v>25</v>
      </c>
      <c r="C69" s="10">
        <v>517203.54</v>
      </c>
    </row>
    <row r="70" spans="1:3" ht="28.5" customHeight="1">
      <c r="A70" s="32"/>
      <c r="B70" s="11" t="s">
        <v>26</v>
      </c>
      <c r="C70" s="10">
        <v>647166.37</v>
      </c>
    </row>
    <row r="71" spans="1:3" ht="28.5" customHeight="1">
      <c r="A71" s="32"/>
      <c r="B71" s="11" t="s">
        <v>17</v>
      </c>
      <c r="C71" s="10">
        <v>783226.08</v>
      </c>
    </row>
    <row r="72" spans="1:3" ht="28.5" customHeight="1">
      <c r="A72" s="32"/>
      <c r="B72" s="11" t="s">
        <v>27</v>
      </c>
      <c r="C72" s="10">
        <v>303543.82</v>
      </c>
    </row>
    <row r="73" spans="1:3" ht="28.5" customHeight="1">
      <c r="A73" s="32"/>
      <c r="B73" s="11" t="s">
        <v>28</v>
      </c>
      <c r="C73" s="10">
        <v>863147.14</v>
      </c>
    </row>
    <row r="74" spans="1:3" ht="21.75" customHeight="1">
      <c r="A74" s="32"/>
      <c r="B74" s="11" t="s">
        <v>29</v>
      </c>
      <c r="C74" s="10">
        <v>0</v>
      </c>
    </row>
    <row r="75" spans="1:3" ht="43.5" customHeight="1">
      <c r="A75" s="32"/>
      <c r="B75" s="11" t="s">
        <v>30</v>
      </c>
      <c r="C75" s="10">
        <v>104783.55</v>
      </c>
    </row>
    <row r="76" spans="1:3" ht="33.75" customHeight="1">
      <c r="A76" s="32"/>
      <c r="B76" s="11" t="s">
        <v>31</v>
      </c>
      <c r="C76" s="10">
        <v>268755.6</v>
      </c>
    </row>
    <row r="77" spans="1:3" ht="27.75" customHeight="1">
      <c r="A77" s="32"/>
      <c r="B77" s="11" t="s">
        <v>41</v>
      </c>
      <c r="C77" s="10">
        <v>877747.22</v>
      </c>
    </row>
    <row r="78" spans="1:3" ht="30" customHeight="1">
      <c r="A78" s="32"/>
      <c r="B78" s="11" t="s">
        <v>43</v>
      </c>
      <c r="C78" s="10">
        <v>943459.61</v>
      </c>
    </row>
    <row r="79" spans="1:3" ht="30" customHeight="1">
      <c r="A79" s="32"/>
      <c r="B79" s="11" t="s">
        <v>59</v>
      </c>
      <c r="C79" s="10">
        <v>97560.25</v>
      </c>
    </row>
    <row r="80" spans="1:3" ht="30" customHeight="1">
      <c r="A80" s="32"/>
      <c r="B80" s="11" t="s">
        <v>50</v>
      </c>
      <c r="C80" s="10">
        <v>616643.21</v>
      </c>
    </row>
    <row r="81" spans="1:3" ht="30" customHeight="1">
      <c r="A81" s="32"/>
      <c r="B81" s="11" t="s">
        <v>45</v>
      </c>
      <c r="C81" s="10">
        <v>38894.21</v>
      </c>
    </row>
    <row r="82" spans="1:3" ht="30" customHeight="1">
      <c r="A82" s="32"/>
      <c r="B82" s="11" t="s">
        <v>52</v>
      </c>
      <c r="C82" s="10">
        <v>109356.32</v>
      </c>
    </row>
    <row r="83" spans="1:3" ht="30" customHeight="1">
      <c r="A83" s="32"/>
      <c r="B83" s="11" t="s">
        <v>53</v>
      </c>
      <c r="C83" s="10">
        <v>45401.75</v>
      </c>
    </row>
    <row r="84" spans="1:3" ht="30" customHeight="1">
      <c r="A84" s="32"/>
      <c r="B84" s="11" t="s">
        <v>54</v>
      </c>
      <c r="C84" s="10">
        <v>228634.43</v>
      </c>
    </row>
    <row r="85" spans="1:3" ht="32.25" customHeight="1">
      <c r="A85" s="32"/>
      <c r="B85" s="11" t="s">
        <v>57</v>
      </c>
      <c r="C85" s="10">
        <v>49070.95</v>
      </c>
    </row>
    <row r="86" spans="1:3" ht="28.5" customHeight="1">
      <c r="A86" s="32"/>
      <c r="B86" s="11" t="s">
        <v>62</v>
      </c>
      <c r="C86" s="10">
        <v>308744.68</v>
      </c>
    </row>
    <row r="87" spans="1:3" ht="28.5" customHeight="1">
      <c r="A87" s="32"/>
      <c r="B87" s="11" t="s">
        <v>63</v>
      </c>
      <c r="C87" s="10">
        <v>89957.36</v>
      </c>
    </row>
    <row r="88" spans="1:3" ht="28.5" customHeight="1">
      <c r="A88" s="32"/>
      <c r="B88" s="11" t="s">
        <v>65</v>
      </c>
      <c r="C88" s="10">
        <v>153182.89</v>
      </c>
    </row>
    <row r="89" spans="1:3" ht="28.5" customHeight="1">
      <c r="A89" s="32"/>
      <c r="B89" s="11" t="s">
        <v>66</v>
      </c>
      <c r="C89" s="10">
        <v>215261.94</v>
      </c>
    </row>
    <row r="90" spans="1:3" ht="32.25" customHeight="1">
      <c r="A90" s="32"/>
      <c r="B90" s="11" t="s">
        <v>67</v>
      </c>
      <c r="C90" s="10">
        <v>168841.47</v>
      </c>
    </row>
    <row r="91" spans="1:3" ht="32.25" customHeight="1">
      <c r="A91" s="32"/>
      <c r="B91" s="11" t="s">
        <v>93</v>
      </c>
      <c r="C91" s="10">
        <v>0</v>
      </c>
    </row>
    <row r="92" spans="1:3" ht="33" customHeight="1">
      <c r="A92" s="33"/>
      <c r="B92" s="5" t="s">
        <v>7</v>
      </c>
      <c r="C92" s="14">
        <f>C59+C60+C61+C62+C63+C64+C65+C66+C67+C68+C69+C70+C71+C72+C73+C74+C75+C76+C77+C78+C79+C80+C81+C82+C83+C84+C85+C86+C87+C88+C89+C90+C91</f>
        <v>21546141.66</v>
      </c>
    </row>
    <row r="93" spans="1:3" ht="43.5" customHeight="1">
      <c r="A93" s="34" t="s">
        <v>86</v>
      </c>
      <c r="B93" s="5" t="s">
        <v>10</v>
      </c>
      <c r="C93" s="14">
        <f>C94</f>
        <v>0</v>
      </c>
    </row>
    <row r="94" spans="1:3" ht="33" customHeight="1">
      <c r="A94" s="35"/>
      <c r="B94" s="11" t="s">
        <v>87</v>
      </c>
      <c r="C94" s="10">
        <v>0</v>
      </c>
    </row>
    <row r="95" spans="1:3" ht="33" customHeight="1">
      <c r="A95" s="36"/>
      <c r="B95" s="5" t="s">
        <v>7</v>
      </c>
      <c r="C95" s="8">
        <f>C93</f>
        <v>0</v>
      </c>
    </row>
    <row r="96" spans="1:3" ht="28.5" customHeight="1">
      <c r="A96" s="31" t="s">
        <v>81</v>
      </c>
      <c r="B96" s="11" t="s">
        <v>32</v>
      </c>
      <c r="C96" s="10">
        <v>7215.36</v>
      </c>
    </row>
    <row r="97" spans="1:3" ht="28.5" customHeight="1">
      <c r="A97" s="32"/>
      <c r="B97" s="11" t="s">
        <v>15</v>
      </c>
      <c r="C97" s="10">
        <v>0</v>
      </c>
    </row>
    <row r="98" spans="1:3" ht="31.5" customHeight="1">
      <c r="A98" s="32"/>
      <c r="B98" s="11" t="s">
        <v>33</v>
      </c>
      <c r="C98" s="10">
        <v>0</v>
      </c>
    </row>
    <row r="99" spans="1:3" ht="28.5" customHeight="1">
      <c r="A99" s="32"/>
      <c r="B99" s="11" t="s">
        <v>34</v>
      </c>
      <c r="C99" s="10">
        <v>1383.62</v>
      </c>
    </row>
    <row r="100" spans="1:3" ht="28.5" customHeight="1">
      <c r="A100" s="32"/>
      <c r="B100" s="11" t="s">
        <v>17</v>
      </c>
      <c r="C100" s="10">
        <v>0</v>
      </c>
    </row>
    <row r="101" spans="1:3" ht="28.5" customHeight="1">
      <c r="A101" s="32"/>
      <c r="B101" s="11" t="s">
        <v>29</v>
      </c>
      <c r="C101" s="10">
        <v>0</v>
      </c>
    </row>
    <row r="102" spans="1:3" ht="28.5" customHeight="1">
      <c r="A102" s="33"/>
      <c r="B102" s="5" t="s">
        <v>7</v>
      </c>
      <c r="C102" s="14">
        <f>C101+C100+C99+C98+C97+C96</f>
        <v>8598.98</v>
      </c>
    </row>
    <row r="103" spans="1:3" ht="33" customHeight="1">
      <c r="A103" s="31" t="s">
        <v>82</v>
      </c>
      <c r="B103" s="5" t="s">
        <v>10</v>
      </c>
      <c r="C103" s="12">
        <v>848446.3</v>
      </c>
    </row>
    <row r="104" spans="1:3" ht="33" customHeight="1">
      <c r="A104" s="32"/>
      <c r="B104" s="5" t="s">
        <v>21</v>
      </c>
      <c r="C104" s="12">
        <v>0</v>
      </c>
    </row>
    <row r="105" spans="1:3" s="13" customFormat="1" ht="36" customHeight="1">
      <c r="A105" s="33"/>
      <c r="B105" s="5" t="s">
        <v>7</v>
      </c>
      <c r="C105" s="6">
        <f>C103+C104</f>
        <v>848446.3</v>
      </c>
    </row>
    <row r="106" spans="1:3" ht="32.25" customHeight="1">
      <c r="A106" s="31" t="s">
        <v>83</v>
      </c>
      <c r="B106" s="5" t="s">
        <v>16</v>
      </c>
      <c r="C106" s="8">
        <f>C107+C108+C109+C110+C111+C112+C113</f>
        <v>76069.12</v>
      </c>
    </row>
    <row r="107" spans="1:3" ht="46.5" customHeight="1">
      <c r="A107" s="32"/>
      <c r="B107" s="11" t="s">
        <v>35</v>
      </c>
      <c r="C107" s="10">
        <v>0</v>
      </c>
    </row>
    <row r="108" spans="1:3" ht="49.5" customHeight="1">
      <c r="A108" s="32"/>
      <c r="B108" s="11" t="s">
        <v>4</v>
      </c>
      <c r="C108" s="10">
        <v>0</v>
      </c>
    </row>
    <row r="109" spans="1:3" ht="42.75" customHeight="1">
      <c r="A109" s="32"/>
      <c r="B109" s="11" t="s">
        <v>42</v>
      </c>
      <c r="C109" s="10">
        <v>2994.86</v>
      </c>
    </row>
    <row r="110" spans="1:3" ht="49.5" customHeight="1">
      <c r="A110" s="32"/>
      <c r="B110" s="11" t="s">
        <v>44</v>
      </c>
      <c r="C110" s="10">
        <v>49420.43</v>
      </c>
    </row>
    <row r="111" spans="1:3" ht="48" customHeight="1">
      <c r="A111" s="32"/>
      <c r="B111" s="11" t="s">
        <v>47</v>
      </c>
      <c r="C111" s="10">
        <v>0</v>
      </c>
    </row>
    <row r="112" spans="1:3" ht="43.5" customHeight="1">
      <c r="A112" s="32"/>
      <c r="B112" s="11" t="s">
        <v>64</v>
      </c>
      <c r="C112" s="10">
        <v>23653.83</v>
      </c>
    </row>
    <row r="113" spans="1:3" ht="49.5" customHeight="1">
      <c r="A113" s="32"/>
      <c r="B113" s="11" t="s">
        <v>89</v>
      </c>
      <c r="C113" s="10">
        <v>0</v>
      </c>
    </row>
    <row r="114" spans="1:3" ht="38.25" customHeight="1">
      <c r="A114" s="32"/>
      <c r="B114" s="5" t="s">
        <v>10</v>
      </c>
      <c r="C114" s="8">
        <f>C115+C116+C117+C118+C119+C120+C121+C122+C123+C124+C125</f>
        <v>1988731.9999999998</v>
      </c>
    </row>
    <row r="115" spans="1:3" ht="48.75" customHeight="1">
      <c r="A115" s="32"/>
      <c r="B115" s="11" t="s">
        <v>35</v>
      </c>
      <c r="C115" s="10">
        <v>0</v>
      </c>
    </row>
    <row r="116" spans="1:3" ht="43.5" customHeight="1">
      <c r="A116" s="32"/>
      <c r="B116" s="11" t="s">
        <v>4</v>
      </c>
      <c r="C116" s="10">
        <v>166490.42</v>
      </c>
    </row>
    <row r="117" spans="1:3" ht="49.5" customHeight="1">
      <c r="A117" s="32"/>
      <c r="B117" s="11" t="s">
        <v>37</v>
      </c>
      <c r="C117" s="10">
        <v>1076240.21</v>
      </c>
    </row>
    <row r="118" spans="1:3" ht="48" customHeight="1">
      <c r="A118" s="32"/>
      <c r="B118" s="11" t="s">
        <v>90</v>
      </c>
      <c r="C118" s="10">
        <v>0</v>
      </c>
    </row>
    <row r="119" spans="1:3" ht="48" customHeight="1">
      <c r="A119" s="32"/>
      <c r="B119" s="11" t="s">
        <v>47</v>
      </c>
      <c r="C119" s="10">
        <v>468127.97</v>
      </c>
    </row>
    <row r="120" spans="1:3" ht="48" customHeight="1">
      <c r="A120" s="32"/>
      <c r="B120" s="11" t="s">
        <v>49</v>
      </c>
      <c r="C120" s="10">
        <v>202141.92</v>
      </c>
    </row>
    <row r="121" spans="1:3" ht="51" customHeight="1">
      <c r="A121" s="32"/>
      <c r="B121" s="11" t="s">
        <v>91</v>
      </c>
      <c r="C121" s="10">
        <v>0</v>
      </c>
    </row>
    <row r="122" spans="1:3" ht="43.5" customHeight="1">
      <c r="A122" s="32"/>
      <c r="B122" s="11" t="s">
        <v>64</v>
      </c>
      <c r="C122" s="10">
        <v>75731.48</v>
      </c>
    </row>
    <row r="123" spans="1:3" ht="49.5" customHeight="1">
      <c r="A123" s="32"/>
      <c r="B123" s="11" t="s">
        <v>89</v>
      </c>
      <c r="C123" s="10">
        <v>0</v>
      </c>
    </row>
    <row r="124" spans="1:3" ht="49.5" customHeight="1">
      <c r="A124" s="32"/>
      <c r="B124" s="11" t="s">
        <v>88</v>
      </c>
      <c r="C124" s="10">
        <v>0</v>
      </c>
    </row>
    <row r="125" spans="1:3" ht="51" customHeight="1">
      <c r="A125" s="32"/>
      <c r="B125" s="11" t="s">
        <v>8</v>
      </c>
      <c r="C125" s="10">
        <v>0</v>
      </c>
    </row>
    <row r="126" spans="1:3" ht="28.5" customHeight="1">
      <c r="A126" s="32"/>
      <c r="B126" s="5" t="s">
        <v>15</v>
      </c>
      <c r="C126" s="8">
        <f>C127+C128+C129+C130+C131+C132+C133</f>
        <v>300958.38</v>
      </c>
    </row>
    <row r="127" spans="1:3" ht="45.75" customHeight="1">
      <c r="A127" s="32"/>
      <c r="B127" s="11" t="s">
        <v>35</v>
      </c>
      <c r="C127" s="10">
        <v>0</v>
      </c>
    </row>
    <row r="128" spans="1:3" ht="46.5" customHeight="1">
      <c r="A128" s="32"/>
      <c r="B128" s="11" t="s">
        <v>4</v>
      </c>
      <c r="C128" s="10">
        <v>0</v>
      </c>
    </row>
    <row r="129" spans="1:3" ht="24.75" customHeight="1">
      <c r="A129" s="32"/>
      <c r="B129" s="11" t="s">
        <v>37</v>
      </c>
      <c r="C129" s="10">
        <v>179985.82</v>
      </c>
    </row>
    <row r="130" spans="1:3" ht="40.5" customHeight="1">
      <c r="A130" s="32"/>
      <c r="B130" s="11" t="s">
        <v>90</v>
      </c>
      <c r="C130" s="10">
        <v>0</v>
      </c>
    </row>
    <row r="131" spans="1:3" ht="62.25" customHeight="1">
      <c r="A131" s="32"/>
      <c r="B131" s="11" t="s">
        <v>47</v>
      </c>
      <c r="C131" s="10">
        <v>89884.67</v>
      </c>
    </row>
    <row r="132" spans="1:3" ht="62.25" customHeight="1">
      <c r="A132" s="32"/>
      <c r="B132" s="11" t="s">
        <v>49</v>
      </c>
      <c r="C132" s="10">
        <v>31087.89</v>
      </c>
    </row>
    <row r="133" spans="1:3" ht="49.5" customHeight="1">
      <c r="A133" s="32"/>
      <c r="B133" s="11" t="s">
        <v>89</v>
      </c>
      <c r="C133" s="10">
        <v>0</v>
      </c>
    </row>
    <row r="134" spans="1:3" ht="28.5" customHeight="1">
      <c r="A134" s="32"/>
      <c r="B134" s="5" t="s">
        <v>17</v>
      </c>
      <c r="C134" s="8">
        <f>C135+C136+C137</f>
        <v>105939.63</v>
      </c>
    </row>
    <row r="135" spans="1:3" ht="48.75" customHeight="1">
      <c r="A135" s="32"/>
      <c r="B135" s="11" t="s">
        <v>35</v>
      </c>
      <c r="C135" s="10">
        <v>64369.13</v>
      </c>
    </row>
    <row r="136" spans="1:3" ht="43.5" customHeight="1">
      <c r="A136" s="32"/>
      <c r="B136" s="11" t="s">
        <v>4</v>
      </c>
      <c r="C136" s="10">
        <v>41570.5</v>
      </c>
    </row>
    <row r="137" spans="1:3" ht="51" customHeight="1">
      <c r="A137" s="32"/>
      <c r="B137" s="11" t="s">
        <v>6</v>
      </c>
      <c r="C137" s="10">
        <v>0</v>
      </c>
    </row>
    <row r="138" spans="1:3" ht="35.25" customHeight="1">
      <c r="A138" s="32"/>
      <c r="B138" s="5" t="s">
        <v>18</v>
      </c>
      <c r="C138" s="8">
        <f>C139+C140+C141+C142+C143</f>
        <v>912313.1100000001</v>
      </c>
    </row>
    <row r="139" spans="1:3" ht="51.75" customHeight="1">
      <c r="A139" s="32"/>
      <c r="B139" s="11" t="s">
        <v>35</v>
      </c>
      <c r="C139" s="10">
        <v>67817.62</v>
      </c>
    </row>
    <row r="140" spans="1:3" ht="43.5" customHeight="1">
      <c r="A140" s="32"/>
      <c r="B140" s="11" t="s">
        <v>4</v>
      </c>
      <c r="C140" s="10">
        <v>0</v>
      </c>
    </row>
    <row r="141" spans="1:3" ht="43.5" customHeight="1">
      <c r="A141" s="32"/>
      <c r="B141" s="11" t="s">
        <v>49</v>
      </c>
      <c r="C141" s="10">
        <v>149485.43</v>
      </c>
    </row>
    <row r="142" spans="1:3" ht="43.5" customHeight="1">
      <c r="A142" s="32"/>
      <c r="B142" s="11" t="s">
        <v>91</v>
      </c>
      <c r="C142" s="10">
        <v>0</v>
      </c>
    </row>
    <row r="143" spans="1:3" ht="43.5" customHeight="1">
      <c r="A143" s="32"/>
      <c r="B143" s="11" t="s">
        <v>61</v>
      </c>
      <c r="C143" s="10">
        <v>695010.06</v>
      </c>
    </row>
    <row r="144" spans="1:3" ht="34.5" customHeight="1">
      <c r="A144" s="32"/>
      <c r="B144" s="5" t="s">
        <v>36</v>
      </c>
      <c r="C144" s="8">
        <f>C145+C146</f>
        <v>92799.95999999999</v>
      </c>
    </row>
    <row r="145" spans="1:3" ht="48.75" customHeight="1">
      <c r="A145" s="32"/>
      <c r="B145" s="11" t="s">
        <v>35</v>
      </c>
      <c r="C145" s="10">
        <v>22013.18</v>
      </c>
    </row>
    <row r="146" spans="1:3" ht="48" customHeight="1">
      <c r="A146" s="32"/>
      <c r="B146" s="11" t="s">
        <v>4</v>
      </c>
      <c r="C146" s="10">
        <v>70786.78</v>
      </c>
    </row>
    <row r="147" spans="1:3" ht="43.5" customHeight="1">
      <c r="A147" s="32"/>
      <c r="B147" s="5" t="s">
        <v>22</v>
      </c>
      <c r="C147" s="14">
        <f>C148+C149</f>
        <v>384380.73</v>
      </c>
    </row>
    <row r="148" spans="1:3" ht="43.5" customHeight="1">
      <c r="A148" s="32"/>
      <c r="B148" s="11" t="s">
        <v>5</v>
      </c>
      <c r="C148" s="10">
        <v>0</v>
      </c>
    </row>
    <row r="149" spans="1:3" ht="43.5" customHeight="1">
      <c r="A149" s="32"/>
      <c r="B149" s="11" t="s">
        <v>55</v>
      </c>
      <c r="C149" s="10">
        <v>384380.73</v>
      </c>
    </row>
    <row r="150" spans="1:3" ht="43.5" customHeight="1">
      <c r="A150" s="32"/>
      <c r="B150" s="5" t="s">
        <v>34</v>
      </c>
      <c r="C150" s="14">
        <f>C151+C152</f>
        <v>15649.44</v>
      </c>
    </row>
    <row r="151" spans="1:3" ht="43.5" customHeight="1">
      <c r="A151" s="32"/>
      <c r="B151" s="11" t="s">
        <v>5</v>
      </c>
      <c r="C151" s="10">
        <v>0</v>
      </c>
    </row>
    <row r="152" spans="1:3" ht="51" customHeight="1">
      <c r="A152" s="32"/>
      <c r="B152" s="11" t="s">
        <v>47</v>
      </c>
      <c r="C152" s="10">
        <v>15649.44</v>
      </c>
    </row>
    <row r="153" spans="1:3" ht="43.5" customHeight="1">
      <c r="A153" s="32"/>
      <c r="B153" s="5" t="s">
        <v>38</v>
      </c>
      <c r="C153" s="14">
        <f>C154+C155</f>
        <v>822444.24</v>
      </c>
    </row>
    <row r="154" spans="1:3" ht="43.5" customHeight="1">
      <c r="A154" s="32"/>
      <c r="B154" s="11" t="s">
        <v>6</v>
      </c>
      <c r="C154" s="10">
        <v>822444.24</v>
      </c>
    </row>
    <row r="155" spans="1:3" ht="51" customHeight="1">
      <c r="A155" s="32"/>
      <c r="B155" s="11" t="s">
        <v>90</v>
      </c>
      <c r="C155" s="10">
        <v>0</v>
      </c>
    </row>
    <row r="156" spans="1:3" ht="43.5" customHeight="1">
      <c r="A156" s="32"/>
      <c r="B156" s="5" t="s">
        <v>30</v>
      </c>
      <c r="C156" s="14">
        <f>C157</f>
        <v>355711.27</v>
      </c>
    </row>
    <row r="157" spans="1:3" ht="43.5" customHeight="1">
      <c r="A157" s="32"/>
      <c r="B157" s="11" t="s">
        <v>6</v>
      </c>
      <c r="C157" s="10">
        <v>355711.27</v>
      </c>
    </row>
    <row r="158" spans="1:3" ht="43.5" customHeight="1">
      <c r="A158" s="32"/>
      <c r="B158" s="5" t="s">
        <v>1</v>
      </c>
      <c r="C158" s="14">
        <f>C159+C160+C161</f>
        <v>151284.06</v>
      </c>
    </row>
    <row r="159" spans="1:3" ht="33" customHeight="1">
      <c r="A159" s="32"/>
      <c r="B159" s="15" t="s">
        <v>8</v>
      </c>
      <c r="C159" s="10">
        <v>79364.99</v>
      </c>
    </row>
    <row r="160" spans="1:3" ht="33" customHeight="1">
      <c r="A160" s="32"/>
      <c r="B160" s="11" t="s">
        <v>46</v>
      </c>
      <c r="C160" s="10">
        <v>71919.07</v>
      </c>
    </row>
    <row r="161" spans="1:3" ht="51" customHeight="1">
      <c r="A161" s="32"/>
      <c r="B161" s="11" t="s">
        <v>47</v>
      </c>
      <c r="C161" s="10">
        <v>0</v>
      </c>
    </row>
    <row r="162" spans="1:3" ht="43.5" customHeight="1">
      <c r="A162" s="32"/>
      <c r="B162" s="5" t="s">
        <v>45</v>
      </c>
      <c r="C162" s="14">
        <f>C163+C164</f>
        <v>211481.42</v>
      </c>
    </row>
    <row r="163" spans="1:3" ht="33" customHeight="1">
      <c r="A163" s="32"/>
      <c r="B163" s="11" t="s">
        <v>44</v>
      </c>
      <c r="C163" s="10">
        <v>0</v>
      </c>
    </row>
    <row r="164" spans="1:3" ht="50.25" customHeight="1">
      <c r="A164" s="32"/>
      <c r="B164" s="11" t="s">
        <v>60</v>
      </c>
      <c r="C164" s="10">
        <v>211481.42</v>
      </c>
    </row>
    <row r="165" spans="1:3" ht="43.5" customHeight="1">
      <c r="A165" s="32"/>
      <c r="B165" s="5" t="s">
        <v>21</v>
      </c>
      <c r="C165" s="14">
        <f>C166</f>
        <v>45657.92</v>
      </c>
    </row>
    <row r="166" spans="1:3" ht="33" customHeight="1">
      <c r="A166" s="32"/>
      <c r="B166" s="11" t="s">
        <v>44</v>
      </c>
      <c r="C166" s="10">
        <v>45657.92</v>
      </c>
    </row>
    <row r="167" spans="1:3" ht="43.5" customHeight="1">
      <c r="A167" s="32"/>
      <c r="B167" s="5" t="s">
        <v>11</v>
      </c>
      <c r="C167" s="14">
        <f>C168+C169</f>
        <v>345820.08</v>
      </c>
    </row>
    <row r="168" spans="1:3" ht="51" customHeight="1">
      <c r="A168" s="32"/>
      <c r="B168" s="11" t="s">
        <v>47</v>
      </c>
      <c r="C168" s="10">
        <v>345820.08</v>
      </c>
    </row>
    <row r="169" spans="1:3" ht="51" customHeight="1">
      <c r="A169" s="32"/>
      <c r="B169" s="11" t="s">
        <v>64</v>
      </c>
      <c r="C169" s="10">
        <v>0</v>
      </c>
    </row>
    <row r="170" spans="1:3" ht="43.5" customHeight="1">
      <c r="A170" s="32"/>
      <c r="B170" s="5" t="s">
        <v>32</v>
      </c>
      <c r="C170" s="14">
        <f>C171</f>
        <v>23988.72</v>
      </c>
    </row>
    <row r="171" spans="1:3" ht="51" customHeight="1">
      <c r="A171" s="32"/>
      <c r="B171" s="11" t="s">
        <v>46</v>
      </c>
      <c r="C171" s="10">
        <v>23988.72</v>
      </c>
    </row>
    <row r="172" spans="1:3" ht="55.5" customHeight="1">
      <c r="A172" s="32"/>
      <c r="B172" s="5" t="s">
        <v>48</v>
      </c>
      <c r="C172" s="14">
        <f>C173+C174+C175+C176+C177</f>
        <v>27824.14</v>
      </c>
    </row>
    <row r="173" spans="1:3" ht="50.25" customHeight="1">
      <c r="A173" s="32"/>
      <c r="B173" s="11" t="s">
        <v>35</v>
      </c>
      <c r="C173" s="10">
        <v>0</v>
      </c>
    </row>
    <row r="174" spans="1:3" ht="48" customHeight="1">
      <c r="A174" s="32"/>
      <c r="B174" s="11" t="s">
        <v>4</v>
      </c>
      <c r="C174" s="10">
        <v>0</v>
      </c>
    </row>
    <row r="175" spans="1:3" ht="51" customHeight="1">
      <c r="A175" s="32"/>
      <c r="B175" s="11" t="s">
        <v>6</v>
      </c>
      <c r="C175" s="10">
        <v>11758.6</v>
      </c>
    </row>
    <row r="176" spans="1:3" ht="32.25" customHeight="1">
      <c r="A176" s="32"/>
      <c r="B176" s="11" t="s">
        <v>49</v>
      </c>
      <c r="C176" s="10">
        <v>16065.54</v>
      </c>
    </row>
    <row r="177" spans="1:3" ht="51" customHeight="1">
      <c r="A177" s="32"/>
      <c r="B177" s="11" t="s">
        <v>91</v>
      </c>
      <c r="C177" s="10">
        <v>0</v>
      </c>
    </row>
    <row r="178" spans="1:3" ht="55.5" customHeight="1">
      <c r="A178" s="32"/>
      <c r="B178" s="5" t="s">
        <v>40</v>
      </c>
      <c r="C178" s="14">
        <f>C179</f>
        <v>31755.08</v>
      </c>
    </row>
    <row r="179" spans="1:3" ht="51" customHeight="1">
      <c r="A179" s="32"/>
      <c r="B179" s="11" t="s">
        <v>4</v>
      </c>
      <c r="C179" s="10">
        <v>31755.08</v>
      </c>
    </row>
    <row r="180" spans="1:3" ht="55.5" customHeight="1">
      <c r="A180" s="32"/>
      <c r="B180" s="5" t="s">
        <v>51</v>
      </c>
      <c r="C180" s="14">
        <f>C181+C182+C183</f>
        <v>0</v>
      </c>
    </row>
    <row r="181" spans="1:3" ht="51" customHeight="1">
      <c r="A181" s="32"/>
      <c r="B181" s="11" t="s">
        <v>91</v>
      </c>
      <c r="C181" s="10">
        <v>0</v>
      </c>
    </row>
    <row r="182" spans="1:3" ht="51" customHeight="1">
      <c r="A182" s="32"/>
      <c r="B182" s="11" t="s">
        <v>35</v>
      </c>
      <c r="C182" s="10">
        <v>0</v>
      </c>
    </row>
    <row r="183" spans="1:3" ht="51" customHeight="1">
      <c r="A183" s="32"/>
      <c r="B183" s="11" t="s">
        <v>4</v>
      </c>
      <c r="C183" s="10">
        <v>0</v>
      </c>
    </row>
    <row r="184" spans="1:3" ht="55.5" customHeight="1">
      <c r="A184" s="32"/>
      <c r="B184" s="5" t="s">
        <v>56</v>
      </c>
      <c r="C184" s="14">
        <f>C185</f>
        <v>20056.52</v>
      </c>
    </row>
    <row r="185" spans="1:3" ht="51" customHeight="1">
      <c r="A185" s="32"/>
      <c r="B185" s="11" t="s">
        <v>44</v>
      </c>
      <c r="C185" s="10">
        <v>20056.52</v>
      </c>
    </row>
    <row r="186" spans="1:3" ht="54.75" customHeight="1">
      <c r="A186" s="33"/>
      <c r="B186" s="5" t="s">
        <v>7</v>
      </c>
      <c r="C186" s="14">
        <f>C106+C114+C126+C134+C138+C144+C147+C150+C153+C156+C158+C162+C165+C167+C170+C172+C178+C180+C184</f>
        <v>5912865.8199999975</v>
      </c>
    </row>
    <row r="187" spans="1:3" ht="28.5" customHeight="1">
      <c r="A187" s="37" t="s">
        <v>84</v>
      </c>
      <c r="B187" s="11" t="s">
        <v>18</v>
      </c>
      <c r="C187" s="10">
        <v>13030.95</v>
      </c>
    </row>
    <row r="188" spans="1:3" ht="28.5" customHeight="1">
      <c r="A188" s="38"/>
      <c r="B188" s="11" t="s">
        <v>3</v>
      </c>
      <c r="C188" s="10">
        <v>43449.58</v>
      </c>
    </row>
    <row r="189" spans="1:3" ht="28.5" customHeight="1">
      <c r="A189" s="38"/>
      <c r="B189" s="11" t="s">
        <v>39</v>
      </c>
      <c r="C189" s="10">
        <v>114501.78</v>
      </c>
    </row>
    <row r="190" spans="1:3" ht="43.5" customHeight="1">
      <c r="A190" s="39"/>
      <c r="B190" s="5" t="s">
        <v>7</v>
      </c>
      <c r="C190" s="14">
        <f>C189+C188+C187</f>
        <v>170982.31</v>
      </c>
    </row>
    <row r="191" spans="1:3" s="21" customFormat="1" ht="28.5" customHeight="1">
      <c r="A191" s="40" t="s">
        <v>94</v>
      </c>
      <c r="B191" s="18" t="s">
        <v>18</v>
      </c>
      <c r="C191" s="19">
        <v>0</v>
      </c>
    </row>
    <row r="192" spans="1:3" s="21" customFormat="1" ht="28.5" customHeight="1">
      <c r="A192" s="40"/>
      <c r="B192" s="18" t="s">
        <v>3</v>
      </c>
      <c r="C192" s="19">
        <v>5623.94</v>
      </c>
    </row>
    <row r="193" spans="1:3" s="21" customFormat="1" ht="28.5" customHeight="1">
      <c r="A193" s="40"/>
      <c r="B193" s="18" t="s">
        <v>39</v>
      </c>
      <c r="C193" s="19">
        <v>9758</v>
      </c>
    </row>
    <row r="194" spans="1:3" s="21" customFormat="1" ht="52.5" customHeight="1">
      <c r="A194" s="40"/>
      <c r="B194" s="22" t="s">
        <v>7</v>
      </c>
      <c r="C194" s="24">
        <f>C193+C192+C191</f>
        <v>15381.939999999999</v>
      </c>
    </row>
    <row r="195" spans="1:3" s="21" customFormat="1" ht="35.25" customHeight="1">
      <c r="A195" s="41" t="s">
        <v>95</v>
      </c>
      <c r="B195" s="22" t="s">
        <v>96</v>
      </c>
      <c r="C195" s="23">
        <f>C196+C197+C198+C199</f>
        <v>148673.82</v>
      </c>
    </row>
    <row r="196" spans="1:4" s="21" customFormat="1" ht="28.5" customHeight="1">
      <c r="A196" s="42"/>
      <c r="B196" s="18" t="s">
        <v>97</v>
      </c>
      <c r="C196" s="19">
        <v>95434.95</v>
      </c>
      <c r="D196" s="20"/>
    </row>
    <row r="197" spans="1:4" s="21" customFormat="1" ht="34.5" customHeight="1">
      <c r="A197" s="42"/>
      <c r="B197" s="18" t="s">
        <v>98</v>
      </c>
      <c r="C197" s="19">
        <v>0</v>
      </c>
      <c r="D197" s="20"/>
    </row>
    <row r="198" spans="1:4" s="21" customFormat="1" ht="48.75" customHeight="1">
      <c r="A198" s="42"/>
      <c r="B198" s="18" t="s">
        <v>99</v>
      </c>
      <c r="C198" s="19">
        <v>32237.84</v>
      </c>
      <c r="D198" s="20"/>
    </row>
    <row r="199" spans="1:4" s="21" customFormat="1" ht="34.5" customHeight="1">
      <c r="A199" s="42"/>
      <c r="B199" s="18" t="s">
        <v>100</v>
      </c>
      <c r="C199" s="19">
        <v>21001.03</v>
      </c>
      <c r="D199" s="20"/>
    </row>
    <row r="200" spans="1:4" s="21" customFormat="1" ht="40.5" customHeight="1">
      <c r="A200" s="42"/>
      <c r="B200" s="22" t="s">
        <v>22</v>
      </c>
      <c r="C200" s="23">
        <f>C201+C202+C203+C204</f>
        <v>0</v>
      </c>
      <c r="D200" s="20"/>
    </row>
    <row r="201" spans="1:4" s="21" customFormat="1" ht="28.5" customHeight="1">
      <c r="A201" s="42"/>
      <c r="B201" s="18" t="s">
        <v>97</v>
      </c>
      <c r="C201" s="19">
        <v>0</v>
      </c>
      <c r="D201" s="20"/>
    </row>
    <row r="202" spans="1:4" s="21" customFormat="1" ht="39.75" customHeight="1">
      <c r="A202" s="42"/>
      <c r="B202" s="18" t="s">
        <v>98</v>
      </c>
      <c r="C202" s="19">
        <v>0</v>
      </c>
      <c r="D202" s="20"/>
    </row>
    <row r="203" spans="1:4" s="21" customFormat="1" ht="34.5" customHeight="1">
      <c r="A203" s="42"/>
      <c r="B203" s="18" t="s">
        <v>99</v>
      </c>
      <c r="C203" s="19">
        <v>0</v>
      </c>
      <c r="D203" s="20"/>
    </row>
    <row r="204" spans="1:4" s="21" customFormat="1" ht="38.25" customHeight="1">
      <c r="A204" s="42"/>
      <c r="B204" s="18" t="s">
        <v>100</v>
      </c>
      <c r="C204" s="19">
        <v>0</v>
      </c>
      <c r="D204" s="20"/>
    </row>
    <row r="205" spans="1:4" s="21" customFormat="1" ht="33" customHeight="1">
      <c r="A205" s="42"/>
      <c r="B205" s="22" t="s">
        <v>34</v>
      </c>
      <c r="C205" s="23">
        <f>C206+C207+C208+C209</f>
        <v>0</v>
      </c>
      <c r="D205" s="20"/>
    </row>
    <row r="206" spans="1:4" s="21" customFormat="1" ht="26.25" customHeight="1">
      <c r="A206" s="42"/>
      <c r="B206" s="18" t="s">
        <v>97</v>
      </c>
      <c r="C206" s="19">
        <v>0</v>
      </c>
      <c r="D206" s="20"/>
    </row>
    <row r="207" spans="1:4" s="21" customFormat="1" ht="33" customHeight="1">
      <c r="A207" s="42"/>
      <c r="B207" s="18" t="s">
        <v>98</v>
      </c>
      <c r="C207" s="19">
        <v>0</v>
      </c>
      <c r="D207" s="20"/>
    </row>
    <row r="208" spans="1:4" s="21" customFormat="1" ht="44.25" customHeight="1">
      <c r="A208" s="42"/>
      <c r="B208" s="18" t="s">
        <v>99</v>
      </c>
      <c r="C208" s="19">
        <v>0</v>
      </c>
      <c r="D208" s="20"/>
    </row>
    <row r="209" spans="1:4" s="21" customFormat="1" ht="33" customHeight="1">
      <c r="A209" s="42"/>
      <c r="B209" s="18" t="s">
        <v>100</v>
      </c>
      <c r="C209" s="19">
        <v>0</v>
      </c>
      <c r="D209" s="20"/>
    </row>
    <row r="210" spans="1:4" s="21" customFormat="1" ht="40.5" customHeight="1">
      <c r="A210" s="42"/>
      <c r="B210" s="22" t="s">
        <v>101</v>
      </c>
      <c r="C210" s="23">
        <f>C211+C212+C213+C214</f>
        <v>0</v>
      </c>
      <c r="D210" s="20"/>
    </row>
    <row r="211" spans="1:4" s="21" customFormat="1" ht="28.5" customHeight="1">
      <c r="A211" s="42"/>
      <c r="B211" s="18" t="s">
        <v>97</v>
      </c>
      <c r="C211" s="19">
        <v>0</v>
      </c>
      <c r="D211" s="20"/>
    </row>
    <row r="212" spans="1:4" s="21" customFormat="1" ht="39.75" customHeight="1">
      <c r="A212" s="42"/>
      <c r="B212" s="18" t="s">
        <v>98</v>
      </c>
      <c r="C212" s="19">
        <v>0</v>
      </c>
      <c r="D212" s="20"/>
    </row>
    <row r="213" spans="1:4" s="21" customFormat="1" ht="34.5" customHeight="1">
      <c r="A213" s="42"/>
      <c r="B213" s="18" t="s">
        <v>99</v>
      </c>
      <c r="C213" s="19">
        <v>0</v>
      </c>
      <c r="D213" s="20"/>
    </row>
    <row r="214" spans="1:4" s="21" customFormat="1" ht="38.25" customHeight="1">
      <c r="A214" s="42"/>
      <c r="B214" s="18" t="s">
        <v>100</v>
      </c>
      <c r="C214" s="19">
        <v>0</v>
      </c>
      <c r="D214" s="20"/>
    </row>
    <row r="215" spans="1:4" s="21" customFormat="1" ht="40.5" customHeight="1">
      <c r="A215" s="43"/>
      <c r="B215" s="22" t="s">
        <v>7</v>
      </c>
      <c r="C215" s="23">
        <f>C210+C205+C200+C195</f>
        <v>148673.82</v>
      </c>
      <c r="D215" s="20"/>
    </row>
    <row r="216" spans="1:3" s="21" customFormat="1" ht="28.5" customHeight="1">
      <c r="A216" s="44" t="s">
        <v>102</v>
      </c>
      <c r="B216" s="22" t="s">
        <v>15</v>
      </c>
      <c r="C216" s="23">
        <f>C217+C218+C219+C220</f>
        <v>170892.38</v>
      </c>
    </row>
    <row r="217" spans="1:4" s="21" customFormat="1" ht="28.5" customHeight="1">
      <c r="A217" s="40"/>
      <c r="B217" s="18" t="s">
        <v>103</v>
      </c>
      <c r="C217" s="19">
        <v>170892.38</v>
      </c>
      <c r="D217" s="20"/>
    </row>
    <row r="218" spans="1:4" s="21" customFormat="1" ht="33.75" customHeight="1">
      <c r="A218" s="40"/>
      <c r="B218" s="18" t="s">
        <v>104</v>
      </c>
      <c r="C218" s="19">
        <v>0</v>
      </c>
      <c r="D218" s="20"/>
    </row>
    <row r="219" spans="1:4" s="21" customFormat="1" ht="28.5" customHeight="1">
      <c r="A219" s="40"/>
      <c r="B219" s="18" t="s">
        <v>105</v>
      </c>
      <c r="C219" s="19">
        <v>0</v>
      </c>
      <c r="D219" s="20"/>
    </row>
    <row r="220" spans="1:4" s="21" customFormat="1" ht="48" customHeight="1">
      <c r="A220" s="40"/>
      <c r="B220" s="18" t="s">
        <v>106</v>
      </c>
      <c r="C220" s="19">
        <v>0</v>
      </c>
      <c r="D220" s="20"/>
    </row>
    <row r="221" spans="1:4" s="21" customFormat="1" ht="37.5" customHeight="1">
      <c r="A221" s="40"/>
      <c r="B221" s="22" t="s">
        <v>107</v>
      </c>
      <c r="C221" s="23">
        <f>C222+C223+C224</f>
        <v>46095.12</v>
      </c>
      <c r="D221" s="20"/>
    </row>
    <row r="222" spans="1:4" s="21" customFormat="1" ht="28.5" customHeight="1">
      <c r="A222" s="40"/>
      <c r="B222" s="18" t="s">
        <v>103</v>
      </c>
      <c r="C222" s="19">
        <v>43311.15</v>
      </c>
      <c r="D222" s="20"/>
    </row>
    <row r="223" spans="1:4" s="21" customFormat="1" ht="33.75" customHeight="1">
      <c r="A223" s="40"/>
      <c r="B223" s="18" t="s">
        <v>105</v>
      </c>
      <c r="C223" s="19">
        <v>0</v>
      </c>
      <c r="D223" s="20"/>
    </row>
    <row r="224" spans="1:4" s="21" customFormat="1" ht="33.75" customHeight="1">
      <c r="A224" s="40"/>
      <c r="B224" s="18" t="s">
        <v>106</v>
      </c>
      <c r="C224" s="19">
        <v>2783.97</v>
      </c>
      <c r="D224" s="20"/>
    </row>
    <row r="225" spans="1:4" s="21" customFormat="1" ht="34.5" customHeight="1">
      <c r="A225" s="40"/>
      <c r="B225" s="22" t="s">
        <v>40</v>
      </c>
      <c r="C225" s="23">
        <f>C226+C227</f>
        <v>173482.22</v>
      </c>
      <c r="D225" s="20"/>
    </row>
    <row r="226" spans="1:4" s="21" customFormat="1" ht="28.5" customHeight="1">
      <c r="A226" s="40"/>
      <c r="B226" s="18" t="s">
        <v>103</v>
      </c>
      <c r="C226" s="19">
        <v>133588.22</v>
      </c>
      <c r="D226" s="20"/>
    </row>
    <row r="227" spans="1:4" s="21" customFormat="1" ht="45.75" customHeight="1">
      <c r="A227" s="40"/>
      <c r="B227" s="18" t="s">
        <v>106</v>
      </c>
      <c r="C227" s="19">
        <v>39894</v>
      </c>
      <c r="D227" s="20"/>
    </row>
    <row r="228" spans="1:4" s="21" customFormat="1" ht="35.25" customHeight="1">
      <c r="A228" s="40"/>
      <c r="B228" s="22" t="s">
        <v>108</v>
      </c>
      <c r="C228" s="23">
        <f>C229+C230+C231+C232+C233+C234</f>
        <v>1392553.04</v>
      </c>
      <c r="D228" s="20"/>
    </row>
    <row r="229" spans="1:4" s="21" customFormat="1" ht="28.5" customHeight="1">
      <c r="A229" s="40"/>
      <c r="B229" s="18" t="s">
        <v>103</v>
      </c>
      <c r="C229" s="19">
        <v>1296880.26</v>
      </c>
      <c r="D229" s="20"/>
    </row>
    <row r="230" spans="1:4" s="21" customFormat="1" ht="48.75" customHeight="1">
      <c r="A230" s="40"/>
      <c r="B230" s="18" t="s">
        <v>104</v>
      </c>
      <c r="C230" s="19">
        <v>0</v>
      </c>
      <c r="D230" s="20"/>
    </row>
    <row r="231" spans="1:4" s="21" customFormat="1" ht="34.5" customHeight="1">
      <c r="A231" s="40"/>
      <c r="B231" s="18" t="s">
        <v>109</v>
      </c>
      <c r="C231" s="19">
        <v>3934.9</v>
      </c>
      <c r="D231" s="20"/>
    </row>
    <row r="232" spans="1:4" s="21" customFormat="1" ht="33.75" customHeight="1">
      <c r="A232" s="40"/>
      <c r="B232" s="18" t="s">
        <v>105</v>
      </c>
      <c r="C232" s="19">
        <v>34829.86</v>
      </c>
      <c r="D232" s="20"/>
    </row>
    <row r="233" spans="1:4" s="21" customFormat="1" ht="28.5" customHeight="1">
      <c r="A233" s="40"/>
      <c r="B233" s="18" t="s">
        <v>110</v>
      </c>
      <c r="C233" s="19">
        <v>3285.26</v>
      </c>
      <c r="D233" s="20"/>
    </row>
    <row r="234" spans="1:4" s="21" customFormat="1" ht="44.25" customHeight="1">
      <c r="A234" s="40"/>
      <c r="B234" s="18" t="s">
        <v>106</v>
      </c>
      <c r="C234" s="19">
        <v>53622.76</v>
      </c>
      <c r="D234" s="20"/>
    </row>
    <row r="235" spans="1:4" s="21" customFormat="1" ht="34.5" customHeight="1">
      <c r="A235" s="40"/>
      <c r="B235" s="22" t="s">
        <v>20</v>
      </c>
      <c r="C235" s="23">
        <f>C236+C237</f>
        <v>0</v>
      </c>
      <c r="D235" s="20"/>
    </row>
    <row r="236" spans="1:4" s="21" customFormat="1" ht="28.5" customHeight="1">
      <c r="A236" s="40"/>
      <c r="B236" s="18" t="s">
        <v>103</v>
      </c>
      <c r="C236" s="19">
        <v>0</v>
      </c>
      <c r="D236" s="20"/>
    </row>
    <row r="237" spans="1:4" s="21" customFormat="1" ht="45" customHeight="1">
      <c r="A237" s="40"/>
      <c r="B237" s="18" t="s">
        <v>106</v>
      </c>
      <c r="C237" s="19">
        <v>0</v>
      </c>
      <c r="D237" s="20"/>
    </row>
    <row r="238" spans="1:4" s="21" customFormat="1" ht="32.25" customHeight="1">
      <c r="A238" s="40"/>
      <c r="B238" s="22" t="s">
        <v>111</v>
      </c>
      <c r="C238" s="23">
        <f>C239+C240+C241+C242</f>
        <v>183811.06</v>
      </c>
      <c r="D238" s="20"/>
    </row>
    <row r="239" spans="1:4" s="21" customFormat="1" ht="28.5" customHeight="1">
      <c r="A239" s="40"/>
      <c r="B239" s="18" t="s">
        <v>103</v>
      </c>
      <c r="C239" s="19">
        <v>177707.06</v>
      </c>
      <c r="D239" s="20"/>
    </row>
    <row r="240" spans="1:4" s="21" customFormat="1" ht="36.75" customHeight="1">
      <c r="A240" s="40"/>
      <c r="B240" s="18" t="s">
        <v>105</v>
      </c>
      <c r="C240" s="19">
        <v>0</v>
      </c>
      <c r="D240" s="20"/>
    </row>
    <row r="241" spans="1:4" s="21" customFormat="1" ht="28.5" customHeight="1">
      <c r="A241" s="40"/>
      <c r="B241" s="18" t="s">
        <v>110</v>
      </c>
      <c r="C241" s="19">
        <v>2289</v>
      </c>
      <c r="D241" s="20"/>
    </row>
    <row r="242" spans="1:4" s="21" customFormat="1" ht="32.25" customHeight="1">
      <c r="A242" s="40"/>
      <c r="B242" s="18" t="s">
        <v>106</v>
      </c>
      <c r="C242" s="19">
        <v>3815</v>
      </c>
      <c r="D242" s="20"/>
    </row>
    <row r="243" spans="1:4" s="21" customFormat="1" ht="33" customHeight="1">
      <c r="A243" s="40"/>
      <c r="B243" s="22" t="s">
        <v>16</v>
      </c>
      <c r="C243" s="23">
        <f>C244+C245+C246+C247+C248</f>
        <v>1617</v>
      </c>
      <c r="D243" s="20"/>
    </row>
    <row r="244" spans="1:4" s="21" customFormat="1" ht="28.5" customHeight="1">
      <c r="A244" s="40"/>
      <c r="B244" s="18" t="s">
        <v>103</v>
      </c>
      <c r="C244" s="19">
        <v>0</v>
      </c>
      <c r="D244" s="20"/>
    </row>
    <row r="245" spans="1:4" s="21" customFormat="1" ht="32.25" customHeight="1">
      <c r="A245" s="40"/>
      <c r="B245" s="18" t="s">
        <v>104</v>
      </c>
      <c r="C245" s="19">
        <v>0</v>
      </c>
      <c r="D245" s="20"/>
    </row>
    <row r="246" spans="1:4" s="21" customFormat="1" ht="37.5" customHeight="1">
      <c r="A246" s="40"/>
      <c r="B246" s="18" t="s">
        <v>105</v>
      </c>
      <c r="C246" s="19">
        <v>0</v>
      </c>
      <c r="D246" s="20"/>
    </row>
    <row r="247" spans="1:4" s="21" customFormat="1" ht="28.5" customHeight="1">
      <c r="A247" s="40"/>
      <c r="B247" s="18" t="s">
        <v>110</v>
      </c>
      <c r="C247" s="19">
        <v>0</v>
      </c>
      <c r="D247" s="20"/>
    </row>
    <row r="248" spans="1:4" s="21" customFormat="1" ht="52.5" customHeight="1">
      <c r="A248" s="40"/>
      <c r="B248" s="18" t="s">
        <v>106</v>
      </c>
      <c r="C248" s="19">
        <v>1617</v>
      </c>
      <c r="D248" s="20"/>
    </row>
    <row r="249" spans="1:4" s="21" customFormat="1" ht="32.25" customHeight="1">
      <c r="A249" s="40"/>
      <c r="B249" s="22" t="s">
        <v>17</v>
      </c>
      <c r="C249" s="23">
        <f>C250+C251+C252</f>
        <v>141159.36</v>
      </c>
      <c r="D249" s="20"/>
    </row>
    <row r="250" spans="1:4" s="21" customFormat="1" ht="28.5" customHeight="1">
      <c r="A250" s="40"/>
      <c r="B250" s="18" t="s">
        <v>103</v>
      </c>
      <c r="C250" s="19">
        <v>141159.36</v>
      </c>
      <c r="D250" s="20"/>
    </row>
    <row r="251" spans="1:4" s="21" customFormat="1" ht="49.5" customHeight="1">
      <c r="A251" s="40"/>
      <c r="B251" s="18" t="s">
        <v>104</v>
      </c>
      <c r="C251" s="19">
        <v>0</v>
      </c>
      <c r="D251" s="20"/>
    </row>
    <row r="252" spans="1:4" s="21" customFormat="1" ht="49.5" customHeight="1">
      <c r="A252" s="40"/>
      <c r="B252" s="18" t="s">
        <v>106</v>
      </c>
      <c r="C252" s="19">
        <v>0</v>
      </c>
      <c r="D252" s="20"/>
    </row>
    <row r="253" spans="1:4" s="21" customFormat="1" ht="31.5" customHeight="1">
      <c r="A253" s="40"/>
      <c r="B253" s="22" t="s">
        <v>22</v>
      </c>
      <c r="C253" s="23">
        <f>C254+C255+C256+C257+C258</f>
        <v>0</v>
      </c>
      <c r="D253" s="20"/>
    </row>
    <row r="254" spans="1:4" s="21" customFormat="1" ht="28.5" customHeight="1">
      <c r="A254" s="40"/>
      <c r="B254" s="18" t="s">
        <v>112</v>
      </c>
      <c r="C254" s="19">
        <v>0</v>
      </c>
      <c r="D254" s="20"/>
    </row>
    <row r="255" spans="1:4" s="21" customFormat="1" ht="46.5" customHeight="1">
      <c r="A255" s="40"/>
      <c r="B255" s="18" t="s">
        <v>113</v>
      </c>
      <c r="C255" s="19">
        <v>0</v>
      </c>
      <c r="D255" s="20"/>
    </row>
    <row r="256" spans="1:4" s="21" customFormat="1" ht="32.25" customHeight="1">
      <c r="A256" s="40"/>
      <c r="B256" s="18" t="s">
        <v>109</v>
      </c>
      <c r="C256" s="19">
        <v>0</v>
      </c>
      <c r="D256" s="20"/>
    </row>
    <row r="257" spans="1:4" s="21" customFormat="1" ht="32.25" customHeight="1">
      <c r="A257" s="40"/>
      <c r="B257" s="18" t="s">
        <v>114</v>
      </c>
      <c r="C257" s="19">
        <v>0</v>
      </c>
      <c r="D257" s="20"/>
    </row>
    <row r="258" spans="1:4" s="21" customFormat="1" ht="32.25" customHeight="1">
      <c r="A258" s="40"/>
      <c r="B258" s="22" t="s">
        <v>115</v>
      </c>
      <c r="C258" s="19">
        <v>0</v>
      </c>
      <c r="D258" s="20"/>
    </row>
    <row r="259" spans="1:4" s="21" customFormat="1" ht="33.75" customHeight="1">
      <c r="A259" s="40"/>
      <c r="B259" s="22" t="s">
        <v>34</v>
      </c>
      <c r="C259" s="23">
        <f>C260+C261+C262+C263</f>
        <v>0</v>
      </c>
      <c r="D259" s="20"/>
    </row>
    <row r="260" spans="1:4" s="21" customFormat="1" ht="35.25" customHeight="1">
      <c r="A260" s="40"/>
      <c r="B260" s="18" t="s">
        <v>112</v>
      </c>
      <c r="C260" s="19">
        <v>0</v>
      </c>
      <c r="D260" s="20"/>
    </row>
    <row r="261" spans="1:4" s="21" customFormat="1" ht="53.25" customHeight="1">
      <c r="A261" s="40"/>
      <c r="B261" s="18" t="s">
        <v>113</v>
      </c>
      <c r="C261" s="19">
        <v>0</v>
      </c>
      <c r="D261" s="20"/>
    </row>
    <row r="262" spans="1:4" s="21" customFormat="1" ht="33" customHeight="1">
      <c r="A262" s="40"/>
      <c r="B262" s="18" t="s">
        <v>109</v>
      </c>
      <c r="C262" s="19">
        <v>0</v>
      </c>
      <c r="D262" s="20"/>
    </row>
    <row r="263" spans="1:4" s="21" customFormat="1" ht="45" customHeight="1">
      <c r="A263" s="40"/>
      <c r="B263" s="18" t="s">
        <v>114</v>
      </c>
      <c r="C263" s="19">
        <v>0</v>
      </c>
      <c r="D263" s="20"/>
    </row>
    <row r="264" spans="1:4" s="21" customFormat="1" ht="28.5" customHeight="1">
      <c r="A264" s="40"/>
      <c r="B264" s="22" t="s">
        <v>41</v>
      </c>
      <c r="C264" s="23">
        <f>C265+C266+C267</f>
        <v>1218.01</v>
      </c>
      <c r="D264" s="20"/>
    </row>
    <row r="265" spans="1:4" s="21" customFormat="1" ht="28.5" customHeight="1">
      <c r="A265" s="40"/>
      <c r="B265" s="18" t="s">
        <v>103</v>
      </c>
      <c r="C265" s="19">
        <v>0</v>
      </c>
      <c r="D265" s="20"/>
    </row>
    <row r="266" spans="1:4" s="21" customFormat="1" ht="31.5" customHeight="1">
      <c r="A266" s="40"/>
      <c r="B266" s="18" t="s">
        <v>105</v>
      </c>
      <c r="C266" s="19">
        <v>0</v>
      </c>
      <c r="D266" s="20"/>
    </row>
    <row r="267" spans="1:4" s="21" customFormat="1" ht="31.5" customHeight="1">
      <c r="A267" s="40"/>
      <c r="B267" s="18" t="s">
        <v>106</v>
      </c>
      <c r="C267" s="19">
        <v>1218.01</v>
      </c>
      <c r="D267" s="20"/>
    </row>
    <row r="268" spans="1:4" s="21" customFormat="1" ht="28.5" customHeight="1">
      <c r="A268" s="40"/>
      <c r="B268" s="22" t="s">
        <v>27</v>
      </c>
      <c r="C268" s="24">
        <f>C269</f>
        <v>33205.76</v>
      </c>
      <c r="D268" s="20"/>
    </row>
    <row r="269" spans="1:4" s="21" customFormat="1" ht="28.5" customHeight="1">
      <c r="A269" s="40"/>
      <c r="B269" s="18" t="s">
        <v>103</v>
      </c>
      <c r="C269" s="19">
        <v>33205.76</v>
      </c>
      <c r="D269" s="20"/>
    </row>
    <row r="270" spans="1:4" s="21" customFormat="1" ht="28.5" customHeight="1">
      <c r="A270" s="40"/>
      <c r="B270" s="22" t="s">
        <v>29</v>
      </c>
      <c r="C270" s="23">
        <f>C271+C272</f>
        <v>0</v>
      </c>
      <c r="D270" s="20"/>
    </row>
    <row r="271" spans="1:4" s="21" customFormat="1" ht="28.5" customHeight="1">
      <c r="A271" s="40"/>
      <c r="B271" s="18" t="s">
        <v>103</v>
      </c>
      <c r="C271" s="19">
        <v>0</v>
      </c>
      <c r="D271" s="20"/>
    </row>
    <row r="272" spans="1:4" s="21" customFormat="1" ht="31.5" customHeight="1">
      <c r="A272" s="40"/>
      <c r="B272" s="18" t="s">
        <v>106</v>
      </c>
      <c r="C272" s="19">
        <v>0</v>
      </c>
      <c r="D272" s="20"/>
    </row>
    <row r="273" spans="1:4" s="21" customFormat="1" ht="28.5" customHeight="1">
      <c r="A273" s="40"/>
      <c r="B273" s="22" t="s">
        <v>26</v>
      </c>
      <c r="C273" s="23">
        <f>C274</f>
        <v>153486.61</v>
      </c>
      <c r="D273" s="20"/>
    </row>
    <row r="274" spans="1:4" s="21" customFormat="1" ht="28.5" customHeight="1">
      <c r="A274" s="40"/>
      <c r="B274" s="18" t="s">
        <v>103</v>
      </c>
      <c r="C274" s="19">
        <v>153486.61</v>
      </c>
      <c r="D274" s="20"/>
    </row>
    <row r="275" spans="1:4" s="21" customFormat="1" ht="33.75" customHeight="1">
      <c r="A275" s="40"/>
      <c r="B275" s="22" t="s">
        <v>116</v>
      </c>
      <c r="C275" s="23">
        <f>C276+C277</f>
        <v>281792.52</v>
      </c>
      <c r="D275" s="20"/>
    </row>
    <row r="276" spans="1:4" s="21" customFormat="1" ht="28.5" customHeight="1">
      <c r="A276" s="40"/>
      <c r="B276" s="18" t="s">
        <v>103</v>
      </c>
      <c r="C276" s="19">
        <v>275829.28</v>
      </c>
      <c r="D276" s="20"/>
    </row>
    <row r="277" spans="1:4" s="21" customFormat="1" ht="48.75" customHeight="1">
      <c r="A277" s="40"/>
      <c r="B277" s="18" t="s">
        <v>106</v>
      </c>
      <c r="C277" s="19">
        <v>5963.24</v>
      </c>
      <c r="D277" s="20"/>
    </row>
    <row r="278" spans="1:4" s="21" customFormat="1" ht="38.25" customHeight="1">
      <c r="A278" s="40"/>
      <c r="B278" s="22" t="s">
        <v>101</v>
      </c>
      <c r="C278" s="23">
        <f>C279+C280+C281+C282</f>
        <v>0</v>
      </c>
      <c r="D278" s="20"/>
    </row>
    <row r="279" spans="1:4" s="21" customFormat="1" ht="35.25" customHeight="1">
      <c r="A279" s="40"/>
      <c r="B279" s="18" t="s">
        <v>112</v>
      </c>
      <c r="C279" s="19">
        <v>0</v>
      </c>
      <c r="D279" s="20"/>
    </row>
    <row r="280" spans="1:4" s="21" customFormat="1" ht="35.25" customHeight="1">
      <c r="A280" s="40"/>
      <c r="B280" s="18" t="s">
        <v>113</v>
      </c>
      <c r="C280" s="19">
        <v>0</v>
      </c>
      <c r="D280" s="20"/>
    </row>
    <row r="281" spans="1:4" s="21" customFormat="1" ht="35.25" customHeight="1">
      <c r="A281" s="40"/>
      <c r="B281" s="18" t="s">
        <v>109</v>
      </c>
      <c r="C281" s="19">
        <v>0</v>
      </c>
      <c r="D281" s="20"/>
    </row>
    <row r="282" spans="1:4" s="21" customFormat="1" ht="35.25" customHeight="1">
      <c r="A282" s="40"/>
      <c r="B282" s="18" t="s">
        <v>114</v>
      </c>
      <c r="C282" s="19">
        <v>0</v>
      </c>
      <c r="D282" s="20"/>
    </row>
    <row r="283" spans="1:4" s="21" customFormat="1" ht="48" customHeight="1">
      <c r="A283" s="40"/>
      <c r="B283" s="22" t="s">
        <v>7</v>
      </c>
      <c r="C283" s="23">
        <f>C216+C221+C225+C228+C235+C238+C243+C249+C253+C259+C264+C268+C273+C270+C275+C278</f>
        <v>2579313.0799999996</v>
      </c>
      <c r="D283" s="20"/>
    </row>
    <row r="284" spans="1:4" s="21" customFormat="1" ht="35.25" customHeight="1">
      <c r="A284" s="45" t="s">
        <v>117</v>
      </c>
      <c r="B284" s="18" t="s">
        <v>10</v>
      </c>
      <c r="C284" s="19">
        <v>0</v>
      </c>
      <c r="D284" s="20"/>
    </row>
    <row r="285" spans="1:4" s="21" customFormat="1" ht="28.5" customHeight="1">
      <c r="A285" s="46"/>
      <c r="B285" s="18" t="s">
        <v>39</v>
      </c>
      <c r="C285" s="19">
        <v>0</v>
      </c>
      <c r="D285" s="20"/>
    </row>
    <row r="286" spans="1:4" s="21" customFormat="1" ht="43.5" customHeight="1">
      <c r="A286" s="46"/>
      <c r="B286" s="22" t="s">
        <v>7</v>
      </c>
      <c r="C286" s="23">
        <f>C285+C284</f>
        <v>0</v>
      </c>
      <c r="D286" s="20"/>
    </row>
    <row r="287" spans="1:4" s="21" customFormat="1" ht="34.5" customHeight="1">
      <c r="A287" s="45" t="s">
        <v>118</v>
      </c>
      <c r="B287" s="22" t="s">
        <v>16</v>
      </c>
      <c r="C287" s="19">
        <v>51164.62</v>
      </c>
      <c r="D287" s="20"/>
    </row>
    <row r="288" spans="1:4" s="21" customFormat="1" ht="51.75" customHeight="1">
      <c r="A288" s="46"/>
      <c r="B288" s="22" t="s">
        <v>7</v>
      </c>
      <c r="C288" s="23">
        <f>C287</f>
        <v>51164.62</v>
      </c>
      <c r="D288" s="20"/>
    </row>
    <row r="289" spans="1:4" s="21" customFormat="1" ht="42" customHeight="1">
      <c r="A289" s="41" t="s">
        <v>119</v>
      </c>
      <c r="B289" s="18" t="s">
        <v>22</v>
      </c>
      <c r="C289" s="19">
        <v>0</v>
      </c>
      <c r="D289" s="20"/>
    </row>
    <row r="290" spans="1:4" s="21" customFormat="1" ht="36" customHeight="1">
      <c r="A290" s="42"/>
      <c r="B290" s="18" t="s">
        <v>34</v>
      </c>
      <c r="C290" s="19">
        <v>20000</v>
      </c>
      <c r="D290" s="20"/>
    </row>
    <row r="291" spans="1:4" s="21" customFormat="1" ht="35.25" customHeight="1">
      <c r="A291" s="42"/>
      <c r="B291" s="18" t="s">
        <v>101</v>
      </c>
      <c r="C291" s="19">
        <v>0</v>
      </c>
      <c r="D291" s="20"/>
    </row>
    <row r="292" spans="1:4" s="21" customFormat="1" ht="42" customHeight="1">
      <c r="A292" s="43"/>
      <c r="B292" s="22" t="s">
        <v>7</v>
      </c>
      <c r="C292" s="23">
        <f>C290+C289+C291</f>
        <v>20000</v>
      </c>
      <c r="D292" s="20" t="e">
        <f>#REF!+#REF!</f>
        <v>#REF!</v>
      </c>
    </row>
    <row r="293" spans="1:3" s="21" customFormat="1" ht="37.5" customHeight="1">
      <c r="A293" s="47" t="s">
        <v>120</v>
      </c>
      <c r="B293" s="22" t="s">
        <v>38</v>
      </c>
      <c r="C293" s="23">
        <f>C294+C295+C296+C297+C298+C299+C300+C301+C302+C303+C304</f>
        <v>2857708.11</v>
      </c>
    </row>
    <row r="294" spans="1:4" s="21" customFormat="1" ht="38.25" customHeight="1">
      <c r="A294" s="48"/>
      <c r="B294" s="18" t="s">
        <v>121</v>
      </c>
      <c r="C294" s="19">
        <v>163456.3</v>
      </c>
      <c r="D294" s="20"/>
    </row>
    <row r="295" spans="1:4" s="21" customFormat="1" ht="30.75" customHeight="1">
      <c r="A295" s="48"/>
      <c r="B295" s="18" t="s">
        <v>122</v>
      </c>
      <c r="C295" s="19">
        <v>0</v>
      </c>
      <c r="D295" s="20"/>
    </row>
    <row r="296" spans="1:4" s="21" customFormat="1" ht="30.75" customHeight="1">
      <c r="A296" s="48"/>
      <c r="B296" s="18" t="s">
        <v>123</v>
      </c>
      <c r="C296" s="19">
        <v>158092.62</v>
      </c>
      <c r="D296" s="20"/>
    </row>
    <row r="297" spans="1:4" s="21" customFormat="1" ht="30.75" customHeight="1">
      <c r="A297" s="48"/>
      <c r="B297" s="18" t="s">
        <v>124</v>
      </c>
      <c r="C297" s="19">
        <v>54936</v>
      </c>
      <c r="D297" s="20"/>
    </row>
    <row r="298" spans="1:4" s="21" customFormat="1" ht="30.75" customHeight="1">
      <c r="A298" s="48"/>
      <c r="B298" s="18" t="s">
        <v>125</v>
      </c>
      <c r="C298" s="19">
        <v>15521.6</v>
      </c>
      <c r="D298" s="20"/>
    </row>
    <row r="299" spans="1:4" s="21" customFormat="1" ht="42.75" customHeight="1">
      <c r="A299" s="48"/>
      <c r="B299" s="18" t="s">
        <v>126</v>
      </c>
      <c r="C299" s="19">
        <v>601837.61</v>
      </c>
      <c r="D299" s="20"/>
    </row>
    <row r="300" spans="1:4" s="21" customFormat="1" ht="30.75" customHeight="1">
      <c r="A300" s="48"/>
      <c r="B300" s="18" t="s">
        <v>127</v>
      </c>
      <c r="C300" s="19">
        <v>17693.18</v>
      </c>
      <c r="D300" s="20"/>
    </row>
    <row r="301" spans="1:4" s="21" customFormat="1" ht="53.25" customHeight="1">
      <c r="A301" s="48"/>
      <c r="B301" s="18" t="s">
        <v>128</v>
      </c>
      <c r="C301" s="19">
        <v>101152</v>
      </c>
      <c r="D301" s="20"/>
    </row>
    <row r="302" spans="1:4" s="21" customFormat="1" ht="90.75" customHeight="1">
      <c r="A302" s="48"/>
      <c r="B302" s="18" t="s">
        <v>129</v>
      </c>
      <c r="C302" s="19">
        <v>1722854.7</v>
      </c>
      <c r="D302" s="20"/>
    </row>
    <row r="303" spans="1:4" s="21" customFormat="1" ht="54.75" customHeight="1">
      <c r="A303" s="48"/>
      <c r="B303" s="18" t="s">
        <v>130</v>
      </c>
      <c r="C303" s="19">
        <v>12245.1</v>
      </c>
      <c r="D303" s="20"/>
    </row>
    <row r="304" spans="1:4" s="21" customFormat="1" ht="63.75" customHeight="1">
      <c r="A304" s="48"/>
      <c r="B304" s="18" t="s">
        <v>131</v>
      </c>
      <c r="C304" s="19">
        <v>9919</v>
      </c>
      <c r="D304" s="20"/>
    </row>
    <row r="305" spans="1:4" s="21" customFormat="1" ht="22.5" customHeight="1">
      <c r="A305" s="48"/>
      <c r="B305" s="22" t="s">
        <v>15</v>
      </c>
      <c r="C305" s="23">
        <f>C306+C307+C308+C309+C310+C311+C312+C313+C314+C315+C316</f>
        <v>881791.24</v>
      </c>
      <c r="D305" s="20"/>
    </row>
    <row r="306" spans="1:4" s="21" customFormat="1" ht="30.75" customHeight="1">
      <c r="A306" s="48"/>
      <c r="B306" s="18" t="s">
        <v>121</v>
      </c>
      <c r="C306" s="19">
        <v>1695.75</v>
      </c>
      <c r="D306" s="20"/>
    </row>
    <row r="307" spans="1:4" s="21" customFormat="1" ht="38.25" customHeight="1">
      <c r="A307" s="48"/>
      <c r="B307" s="18" t="s">
        <v>122</v>
      </c>
      <c r="C307" s="19">
        <v>37017.93</v>
      </c>
      <c r="D307" s="20"/>
    </row>
    <row r="308" spans="1:4" s="21" customFormat="1" ht="26.25" customHeight="1">
      <c r="A308" s="48"/>
      <c r="B308" s="18" t="s">
        <v>123</v>
      </c>
      <c r="C308" s="19">
        <v>1769.29</v>
      </c>
      <c r="D308" s="20"/>
    </row>
    <row r="309" spans="1:4" s="21" customFormat="1" ht="26.25" customHeight="1">
      <c r="A309" s="48"/>
      <c r="B309" s="18" t="s">
        <v>124</v>
      </c>
      <c r="C309" s="19">
        <v>0</v>
      </c>
      <c r="D309" s="20"/>
    </row>
    <row r="310" spans="1:4" s="21" customFormat="1" ht="15">
      <c r="A310" s="48"/>
      <c r="B310" s="18" t="s">
        <v>125</v>
      </c>
      <c r="C310" s="19">
        <v>0</v>
      </c>
      <c r="D310" s="20"/>
    </row>
    <row r="311" spans="1:4" s="21" customFormat="1" ht="45" customHeight="1">
      <c r="A311" s="48"/>
      <c r="B311" s="18" t="s">
        <v>126</v>
      </c>
      <c r="C311" s="19">
        <v>179522.67</v>
      </c>
      <c r="D311" s="20"/>
    </row>
    <row r="312" spans="1:4" s="21" customFormat="1" ht="26.25" customHeight="1">
      <c r="A312" s="48"/>
      <c r="B312" s="18" t="s">
        <v>127</v>
      </c>
      <c r="C312" s="19">
        <v>5765.55</v>
      </c>
      <c r="D312" s="20"/>
    </row>
    <row r="313" spans="1:4" s="21" customFormat="1" ht="54" customHeight="1">
      <c r="A313" s="48"/>
      <c r="B313" s="18" t="s">
        <v>128</v>
      </c>
      <c r="C313" s="19">
        <v>0</v>
      </c>
      <c r="D313" s="20"/>
    </row>
    <row r="314" spans="1:4" s="21" customFormat="1" ht="79.5" customHeight="1">
      <c r="A314" s="48"/>
      <c r="B314" s="18" t="s">
        <v>129</v>
      </c>
      <c r="C314" s="19">
        <v>572250</v>
      </c>
      <c r="D314" s="20"/>
    </row>
    <row r="315" spans="1:4" s="21" customFormat="1" ht="53.25" customHeight="1">
      <c r="A315" s="48"/>
      <c r="B315" s="18" t="s">
        <v>130</v>
      </c>
      <c r="C315" s="19">
        <v>83770.05</v>
      </c>
      <c r="D315" s="20"/>
    </row>
    <row r="316" spans="1:4" s="21" customFormat="1" ht="62.25" customHeight="1">
      <c r="A316" s="48"/>
      <c r="B316" s="18" t="s">
        <v>131</v>
      </c>
      <c r="C316" s="19">
        <v>0</v>
      </c>
      <c r="D316" s="20"/>
    </row>
    <row r="317" spans="1:4" s="21" customFormat="1" ht="25.5" customHeight="1">
      <c r="A317" s="48"/>
      <c r="B317" s="22" t="s">
        <v>40</v>
      </c>
      <c r="C317" s="23">
        <f>C318+C319+C320+C321+C322+C323+C324+C325+C326+C327</f>
        <v>1036076.24</v>
      </c>
      <c r="D317" s="20"/>
    </row>
    <row r="318" spans="1:4" s="21" customFormat="1" ht="34.5" customHeight="1">
      <c r="A318" s="48"/>
      <c r="B318" s="18" t="s">
        <v>121</v>
      </c>
      <c r="C318" s="19">
        <v>105426.27</v>
      </c>
      <c r="D318" s="20"/>
    </row>
    <row r="319" spans="1:4" s="21" customFormat="1" ht="36" customHeight="1">
      <c r="A319" s="48"/>
      <c r="B319" s="18" t="s">
        <v>122</v>
      </c>
      <c r="C319" s="19">
        <v>26912.15</v>
      </c>
      <c r="D319" s="20"/>
    </row>
    <row r="320" spans="1:4" s="21" customFormat="1" ht="29.25" customHeight="1">
      <c r="A320" s="48"/>
      <c r="B320" s="18" t="s">
        <v>123</v>
      </c>
      <c r="C320" s="19">
        <v>119065.59</v>
      </c>
      <c r="D320" s="20"/>
    </row>
    <row r="321" spans="1:4" s="21" customFormat="1" ht="31.5" customHeight="1">
      <c r="A321" s="48"/>
      <c r="B321" s="18" t="s">
        <v>124</v>
      </c>
      <c r="C321" s="19">
        <v>92939.56</v>
      </c>
      <c r="D321" s="20"/>
    </row>
    <row r="322" spans="1:4" s="21" customFormat="1" ht="31.5" customHeight="1">
      <c r="A322" s="48"/>
      <c r="B322" s="18" t="s">
        <v>125</v>
      </c>
      <c r="C322" s="19">
        <v>8461.52</v>
      </c>
      <c r="D322" s="20"/>
    </row>
    <row r="323" spans="1:4" s="21" customFormat="1" ht="42" customHeight="1">
      <c r="A323" s="48"/>
      <c r="B323" s="18" t="s">
        <v>126</v>
      </c>
      <c r="C323" s="19">
        <v>158375.4</v>
      </c>
      <c r="D323" s="20"/>
    </row>
    <row r="324" spans="1:4" s="21" customFormat="1" ht="54.75" customHeight="1">
      <c r="A324" s="48"/>
      <c r="B324" s="18" t="s">
        <v>128</v>
      </c>
      <c r="C324" s="19">
        <v>144207</v>
      </c>
      <c r="D324" s="20"/>
    </row>
    <row r="325" spans="1:4" s="21" customFormat="1" ht="78" customHeight="1">
      <c r="A325" s="48"/>
      <c r="B325" s="18" t="s">
        <v>129</v>
      </c>
      <c r="C325" s="19">
        <v>367291.61</v>
      </c>
      <c r="D325" s="20"/>
    </row>
    <row r="326" spans="1:4" s="21" customFormat="1" ht="71.25" customHeight="1">
      <c r="A326" s="48"/>
      <c r="B326" s="18" t="s">
        <v>132</v>
      </c>
      <c r="C326" s="19">
        <v>0</v>
      </c>
      <c r="D326" s="20"/>
    </row>
    <row r="327" spans="1:4" s="21" customFormat="1" ht="77.25" customHeight="1">
      <c r="A327" s="48"/>
      <c r="B327" s="18" t="s">
        <v>130</v>
      </c>
      <c r="C327" s="19">
        <v>13397.14</v>
      </c>
      <c r="D327" s="20"/>
    </row>
    <row r="328" spans="1:4" s="21" customFormat="1" ht="29.25" customHeight="1">
      <c r="A328" s="48"/>
      <c r="B328" s="22" t="s">
        <v>17</v>
      </c>
      <c r="C328" s="23">
        <f>C329+C330+C331+C332+C333+C334+C335</f>
        <v>20234.44</v>
      </c>
      <c r="D328" s="20"/>
    </row>
    <row r="329" spans="1:4" s="21" customFormat="1" ht="33" customHeight="1">
      <c r="A329" s="48"/>
      <c r="B329" s="18" t="s">
        <v>121</v>
      </c>
      <c r="C329" s="19">
        <v>8135.44</v>
      </c>
      <c r="D329" s="20"/>
    </row>
    <row r="330" spans="1:4" s="21" customFormat="1" ht="36" customHeight="1">
      <c r="A330" s="48"/>
      <c r="B330" s="18" t="s">
        <v>122</v>
      </c>
      <c r="C330" s="19">
        <v>0</v>
      </c>
      <c r="D330" s="20"/>
    </row>
    <row r="331" spans="1:4" s="21" customFormat="1" ht="33.75" customHeight="1">
      <c r="A331" s="48"/>
      <c r="B331" s="18" t="s">
        <v>123</v>
      </c>
      <c r="C331" s="19">
        <v>12099</v>
      </c>
      <c r="D331" s="20"/>
    </row>
    <row r="332" spans="1:4" s="21" customFormat="1" ht="33.75" customHeight="1">
      <c r="A332" s="48"/>
      <c r="B332" s="18" t="s">
        <v>124</v>
      </c>
      <c r="C332" s="19">
        <v>0</v>
      </c>
      <c r="D332" s="20"/>
    </row>
    <row r="333" spans="1:4" s="21" customFormat="1" ht="33.75" customHeight="1">
      <c r="A333" s="48"/>
      <c r="B333" s="18" t="s">
        <v>125</v>
      </c>
      <c r="C333" s="19">
        <v>0</v>
      </c>
      <c r="D333" s="20"/>
    </row>
    <row r="334" spans="1:4" s="21" customFormat="1" ht="33.75" customHeight="1">
      <c r="A334" s="48"/>
      <c r="B334" s="18" t="s">
        <v>127</v>
      </c>
      <c r="C334" s="19">
        <v>0</v>
      </c>
      <c r="D334" s="20"/>
    </row>
    <row r="335" spans="1:4" s="21" customFormat="1" ht="43.5" customHeight="1">
      <c r="A335" s="48"/>
      <c r="B335" s="18" t="s">
        <v>130</v>
      </c>
      <c r="C335" s="19">
        <v>0</v>
      </c>
      <c r="D335" s="20"/>
    </row>
    <row r="336" spans="1:4" s="21" customFormat="1" ht="36" customHeight="1">
      <c r="A336" s="48"/>
      <c r="B336" s="22" t="s">
        <v>20</v>
      </c>
      <c r="C336" s="23">
        <f>C337+C338</f>
        <v>0</v>
      </c>
      <c r="D336" s="20"/>
    </row>
    <row r="337" spans="1:4" s="21" customFormat="1" ht="30.75" customHeight="1">
      <c r="A337" s="48"/>
      <c r="B337" s="18" t="s">
        <v>121</v>
      </c>
      <c r="C337" s="19">
        <v>0</v>
      </c>
      <c r="D337" s="20"/>
    </row>
    <row r="338" spans="1:4" s="21" customFormat="1" ht="22.5" customHeight="1">
      <c r="A338" s="48"/>
      <c r="B338" s="18" t="s">
        <v>123</v>
      </c>
      <c r="C338" s="19">
        <v>0</v>
      </c>
      <c r="D338" s="20"/>
    </row>
    <row r="339" spans="1:4" s="21" customFormat="1" ht="34.5" customHeight="1">
      <c r="A339" s="48"/>
      <c r="B339" s="22" t="s">
        <v>16</v>
      </c>
      <c r="C339" s="23">
        <f>C340+C341+C342+C343+C344</f>
        <v>50558.020000000004</v>
      </c>
      <c r="D339" s="20"/>
    </row>
    <row r="340" spans="1:4" s="21" customFormat="1" ht="30.75" customHeight="1">
      <c r="A340" s="48"/>
      <c r="B340" s="18" t="s">
        <v>122</v>
      </c>
      <c r="C340" s="19">
        <v>6816.32</v>
      </c>
      <c r="D340" s="20"/>
    </row>
    <row r="341" spans="1:4" s="21" customFormat="1" ht="27.75" customHeight="1">
      <c r="A341" s="48"/>
      <c r="B341" s="18" t="s">
        <v>123</v>
      </c>
      <c r="C341" s="19">
        <v>11935.5</v>
      </c>
      <c r="D341" s="20"/>
    </row>
    <row r="342" spans="1:4" s="21" customFormat="1" ht="27.75" customHeight="1">
      <c r="A342" s="48"/>
      <c r="B342" s="18" t="s">
        <v>124</v>
      </c>
      <c r="C342" s="19">
        <v>23195.2</v>
      </c>
      <c r="D342" s="20"/>
    </row>
    <row r="343" spans="1:4" s="21" customFormat="1" ht="30.75" customHeight="1">
      <c r="A343" s="48"/>
      <c r="B343" s="18" t="s">
        <v>125</v>
      </c>
      <c r="C343" s="19">
        <v>8611</v>
      </c>
      <c r="D343" s="20"/>
    </row>
    <row r="344" spans="1:4" s="21" customFormat="1" ht="60.75" customHeight="1">
      <c r="A344" s="48"/>
      <c r="B344" s="18" t="s">
        <v>130</v>
      </c>
      <c r="C344" s="19">
        <v>0</v>
      </c>
      <c r="D344" s="20"/>
    </row>
    <row r="345" spans="1:4" s="21" customFormat="1" ht="39" customHeight="1">
      <c r="A345" s="48"/>
      <c r="B345" s="22" t="s">
        <v>34</v>
      </c>
      <c r="C345" s="23">
        <f>C346+C347+C348</f>
        <v>163439.37</v>
      </c>
      <c r="D345" s="20"/>
    </row>
    <row r="346" spans="1:4" s="21" customFormat="1" ht="50.25" customHeight="1">
      <c r="A346" s="48"/>
      <c r="B346" s="18" t="s">
        <v>133</v>
      </c>
      <c r="C346" s="19">
        <v>63425.96</v>
      </c>
      <c r="D346" s="20"/>
    </row>
    <row r="347" spans="1:4" s="21" customFormat="1" ht="36" customHeight="1">
      <c r="A347" s="48"/>
      <c r="B347" s="18" t="s">
        <v>127</v>
      </c>
      <c r="C347" s="19">
        <v>0</v>
      </c>
      <c r="D347" s="20"/>
    </row>
    <row r="348" spans="1:4" s="21" customFormat="1" ht="50.25" customHeight="1">
      <c r="A348" s="48"/>
      <c r="B348" s="18" t="s">
        <v>134</v>
      </c>
      <c r="C348" s="19">
        <v>100013.41</v>
      </c>
      <c r="D348" s="20"/>
    </row>
    <row r="349" spans="1:4" s="21" customFormat="1" ht="39" customHeight="1">
      <c r="A349" s="48"/>
      <c r="B349" s="22" t="s">
        <v>107</v>
      </c>
      <c r="C349" s="23">
        <f>C350</f>
        <v>0</v>
      </c>
      <c r="D349" s="20"/>
    </row>
    <row r="350" spans="1:4" s="21" customFormat="1" ht="30.75" customHeight="1">
      <c r="A350" s="48"/>
      <c r="B350" s="18" t="s">
        <v>127</v>
      </c>
      <c r="C350" s="19">
        <v>0</v>
      </c>
      <c r="D350" s="20"/>
    </row>
    <row r="351" spans="1:4" s="21" customFormat="1" ht="30.75" customHeight="1">
      <c r="A351" s="48"/>
      <c r="B351" s="22" t="s">
        <v>111</v>
      </c>
      <c r="C351" s="23">
        <f>C352+C353</f>
        <v>27398.3</v>
      </c>
      <c r="D351" s="20"/>
    </row>
    <row r="352" spans="1:4" s="21" customFormat="1" ht="30.75" customHeight="1">
      <c r="A352" s="48"/>
      <c r="B352" s="18" t="s">
        <v>121</v>
      </c>
      <c r="C352" s="19">
        <v>27398.3</v>
      </c>
      <c r="D352" s="20"/>
    </row>
    <row r="353" spans="1:4" s="21" customFormat="1" ht="30.75" customHeight="1">
      <c r="A353" s="48"/>
      <c r="B353" s="18" t="s">
        <v>123</v>
      </c>
      <c r="C353" s="19">
        <v>0</v>
      </c>
      <c r="D353" s="20"/>
    </row>
    <row r="354" spans="1:4" s="21" customFormat="1" ht="30.75" customHeight="1">
      <c r="A354" s="48"/>
      <c r="B354" s="22" t="s">
        <v>41</v>
      </c>
      <c r="C354" s="23">
        <f>C355+C356+C357+C358+C359+C360+C361+C362+C363+C364+C365+C366</f>
        <v>540799.36</v>
      </c>
      <c r="D354" s="20"/>
    </row>
    <row r="355" spans="1:4" s="21" customFormat="1" ht="35.25" customHeight="1">
      <c r="A355" s="48"/>
      <c r="B355" s="18" t="s">
        <v>121</v>
      </c>
      <c r="C355" s="19">
        <v>0</v>
      </c>
      <c r="D355" s="20"/>
    </row>
    <row r="356" spans="1:4" s="21" customFormat="1" ht="38.25" customHeight="1">
      <c r="A356" s="48"/>
      <c r="B356" s="18" t="s">
        <v>122</v>
      </c>
      <c r="C356" s="19">
        <v>0</v>
      </c>
      <c r="D356" s="20"/>
    </row>
    <row r="357" spans="1:4" s="21" customFormat="1" ht="32.25" customHeight="1">
      <c r="A357" s="48"/>
      <c r="B357" s="18" t="s">
        <v>123</v>
      </c>
      <c r="C357" s="19">
        <v>0</v>
      </c>
      <c r="D357" s="20"/>
    </row>
    <row r="358" spans="1:4" s="21" customFormat="1" ht="32.25" customHeight="1">
      <c r="A358" s="48"/>
      <c r="B358" s="18" t="s">
        <v>124</v>
      </c>
      <c r="C358" s="19">
        <v>0</v>
      </c>
      <c r="D358" s="20"/>
    </row>
    <row r="359" spans="1:4" s="21" customFormat="1" ht="39.75" customHeight="1">
      <c r="A359" s="48"/>
      <c r="B359" s="18" t="s">
        <v>125</v>
      </c>
      <c r="C359" s="19">
        <v>0</v>
      </c>
      <c r="D359" s="20"/>
    </row>
    <row r="360" spans="1:4" s="21" customFormat="1" ht="36" customHeight="1">
      <c r="A360" s="48"/>
      <c r="B360" s="18" t="s">
        <v>126</v>
      </c>
      <c r="C360" s="19">
        <v>246499.36</v>
      </c>
      <c r="D360" s="20"/>
    </row>
    <row r="361" spans="1:4" s="21" customFormat="1" ht="30.75" customHeight="1">
      <c r="A361" s="48"/>
      <c r="B361" s="18" t="s">
        <v>127</v>
      </c>
      <c r="C361" s="19">
        <v>0</v>
      </c>
      <c r="D361" s="20"/>
    </row>
    <row r="362" spans="1:4" s="21" customFormat="1" ht="33" customHeight="1">
      <c r="A362" s="48"/>
      <c r="B362" s="18" t="s">
        <v>134</v>
      </c>
      <c r="C362" s="19">
        <v>0</v>
      </c>
      <c r="D362" s="20"/>
    </row>
    <row r="363" spans="1:4" s="21" customFormat="1" ht="60.75" customHeight="1">
      <c r="A363" s="48"/>
      <c r="B363" s="18" t="s">
        <v>128</v>
      </c>
      <c r="C363" s="19">
        <v>0</v>
      </c>
      <c r="D363" s="20"/>
    </row>
    <row r="364" spans="1:4" s="21" customFormat="1" ht="75.75" customHeight="1">
      <c r="A364" s="48"/>
      <c r="B364" s="18" t="s">
        <v>129</v>
      </c>
      <c r="C364" s="19">
        <v>294300</v>
      </c>
      <c r="D364" s="20"/>
    </row>
    <row r="365" spans="1:4" s="21" customFormat="1" ht="46.5" customHeight="1">
      <c r="A365" s="48"/>
      <c r="B365" s="18" t="s">
        <v>130</v>
      </c>
      <c r="C365" s="19">
        <v>0</v>
      </c>
      <c r="D365" s="20"/>
    </row>
    <row r="366" spans="1:4" s="21" customFormat="1" ht="42.75" customHeight="1">
      <c r="A366" s="48"/>
      <c r="B366" s="18" t="s">
        <v>131</v>
      </c>
      <c r="C366" s="19">
        <v>0</v>
      </c>
      <c r="D366" s="20"/>
    </row>
    <row r="367" spans="1:4" s="21" customFormat="1" ht="30.75" customHeight="1">
      <c r="A367" s="48"/>
      <c r="B367" s="22" t="s">
        <v>52</v>
      </c>
      <c r="C367" s="23">
        <f>C368+C369+C370+C371+C372+C373+C374+C375+C376+C377+C378+C379</f>
        <v>498290.66000000003</v>
      </c>
      <c r="D367" s="20"/>
    </row>
    <row r="368" spans="1:4" s="21" customFormat="1" ht="32.25" customHeight="1">
      <c r="A368" s="48"/>
      <c r="B368" s="18" t="s">
        <v>121</v>
      </c>
      <c r="C368" s="19">
        <v>0</v>
      </c>
      <c r="D368" s="20"/>
    </row>
    <row r="369" spans="1:4" s="21" customFormat="1" ht="38.25" customHeight="1">
      <c r="A369" s="48"/>
      <c r="B369" s="18" t="s">
        <v>122</v>
      </c>
      <c r="C369" s="19">
        <v>0</v>
      </c>
      <c r="D369" s="20"/>
    </row>
    <row r="370" spans="1:4" s="21" customFormat="1" ht="33" customHeight="1">
      <c r="A370" s="48"/>
      <c r="B370" s="18" t="s">
        <v>123</v>
      </c>
      <c r="C370" s="19">
        <v>8022.4</v>
      </c>
      <c r="D370" s="20"/>
    </row>
    <row r="371" spans="1:4" s="21" customFormat="1" ht="36.75" customHeight="1">
      <c r="A371" s="48"/>
      <c r="B371" s="18" t="s">
        <v>124</v>
      </c>
      <c r="C371" s="19">
        <v>0</v>
      </c>
      <c r="D371" s="20"/>
    </row>
    <row r="372" spans="1:4" s="21" customFormat="1" ht="42" customHeight="1">
      <c r="A372" s="48"/>
      <c r="B372" s="18" t="s">
        <v>125</v>
      </c>
      <c r="C372" s="19">
        <v>0</v>
      </c>
      <c r="D372" s="20"/>
    </row>
    <row r="373" spans="1:4" s="21" customFormat="1" ht="38.25" customHeight="1">
      <c r="A373" s="48"/>
      <c r="B373" s="18" t="s">
        <v>126</v>
      </c>
      <c r="C373" s="19">
        <v>54408.74</v>
      </c>
      <c r="D373" s="20"/>
    </row>
    <row r="374" spans="1:4" s="21" customFormat="1" ht="34.5" customHeight="1">
      <c r="A374" s="48"/>
      <c r="B374" s="18" t="s">
        <v>133</v>
      </c>
      <c r="C374" s="19">
        <v>0</v>
      </c>
      <c r="D374" s="20"/>
    </row>
    <row r="375" spans="1:4" s="21" customFormat="1" ht="30.75" customHeight="1">
      <c r="A375" s="48"/>
      <c r="B375" s="18" t="s">
        <v>127</v>
      </c>
      <c r="C375" s="19">
        <v>0</v>
      </c>
      <c r="D375" s="20"/>
    </row>
    <row r="376" spans="1:4" s="21" customFormat="1" ht="46.5" customHeight="1">
      <c r="A376" s="48"/>
      <c r="B376" s="18" t="s">
        <v>128</v>
      </c>
      <c r="C376" s="19">
        <v>0</v>
      </c>
      <c r="D376" s="20"/>
    </row>
    <row r="377" spans="1:4" s="21" customFormat="1" ht="75.75" customHeight="1">
      <c r="A377" s="48"/>
      <c r="B377" s="18" t="s">
        <v>129</v>
      </c>
      <c r="C377" s="19">
        <v>435859.52</v>
      </c>
      <c r="D377" s="20"/>
    </row>
    <row r="378" spans="1:4" s="21" customFormat="1" ht="46.5" customHeight="1">
      <c r="A378" s="48"/>
      <c r="B378" s="18" t="s">
        <v>130</v>
      </c>
      <c r="C378" s="19">
        <v>0</v>
      </c>
      <c r="D378" s="20"/>
    </row>
    <row r="379" spans="1:4" s="21" customFormat="1" ht="41.25" customHeight="1">
      <c r="A379" s="48"/>
      <c r="B379" s="18" t="s">
        <v>131</v>
      </c>
      <c r="C379" s="19">
        <v>0</v>
      </c>
      <c r="D379" s="20"/>
    </row>
    <row r="380" spans="1:3" s="21" customFormat="1" ht="40.5" customHeight="1">
      <c r="A380" s="49"/>
      <c r="B380" s="22" t="s">
        <v>7</v>
      </c>
      <c r="C380" s="24">
        <f>C293+C305+C317+C328+C336+C339+C345+C349+C351+C354+C367</f>
        <v>6076295.74</v>
      </c>
    </row>
    <row r="381" spans="1:3" s="21" customFormat="1" ht="29.25" customHeight="1">
      <c r="A381" s="50" t="s">
        <v>135</v>
      </c>
      <c r="B381" s="25" t="s">
        <v>15</v>
      </c>
      <c r="C381" s="23">
        <f>C382+C383+C384+C385+C386+C387+C388</f>
        <v>96363.98</v>
      </c>
    </row>
    <row r="382" spans="1:4" s="21" customFormat="1" ht="29.25" customHeight="1">
      <c r="A382" s="51"/>
      <c r="B382" s="26" t="s">
        <v>136</v>
      </c>
      <c r="C382" s="19">
        <v>74038.23</v>
      </c>
      <c r="D382" s="20"/>
    </row>
    <row r="383" spans="1:4" s="21" customFormat="1" ht="29.25" customHeight="1">
      <c r="A383" s="51"/>
      <c r="B383" s="26" t="s">
        <v>137</v>
      </c>
      <c r="C383" s="19">
        <v>0</v>
      </c>
      <c r="D383" s="20"/>
    </row>
    <row r="384" spans="1:4" s="21" customFormat="1" ht="29.25" customHeight="1">
      <c r="A384" s="51"/>
      <c r="B384" s="26" t="s">
        <v>138</v>
      </c>
      <c r="C384" s="19">
        <v>8720</v>
      </c>
      <c r="D384" s="20"/>
    </row>
    <row r="385" spans="1:4" s="21" customFormat="1" ht="29.25" customHeight="1">
      <c r="A385" s="51"/>
      <c r="B385" s="26" t="s">
        <v>139</v>
      </c>
      <c r="C385" s="19">
        <v>10410.6</v>
      </c>
      <c r="D385" s="20"/>
    </row>
    <row r="386" spans="1:4" s="21" customFormat="1" ht="29.25" customHeight="1">
      <c r="A386" s="51"/>
      <c r="B386" s="26" t="s">
        <v>140</v>
      </c>
      <c r="C386" s="19">
        <v>892.5</v>
      </c>
      <c r="D386" s="20"/>
    </row>
    <row r="387" spans="1:4" s="21" customFormat="1" ht="29.25" customHeight="1">
      <c r="A387" s="51"/>
      <c r="B387" s="26" t="s">
        <v>141</v>
      </c>
      <c r="C387" s="19">
        <v>2302.65</v>
      </c>
      <c r="D387" s="20"/>
    </row>
    <row r="388" spans="1:4" s="21" customFormat="1" ht="29.25" customHeight="1">
      <c r="A388" s="51"/>
      <c r="B388" s="26" t="s">
        <v>142</v>
      </c>
      <c r="C388" s="19">
        <v>0</v>
      </c>
      <c r="D388" s="20"/>
    </row>
    <row r="389" spans="1:4" s="21" customFormat="1" ht="29.25" customHeight="1">
      <c r="A389" s="51"/>
      <c r="B389" s="25" t="s">
        <v>40</v>
      </c>
      <c r="C389" s="23">
        <f>C390+C391+C392+C393</f>
        <v>0</v>
      </c>
      <c r="D389" s="20"/>
    </row>
    <row r="390" spans="1:4" s="21" customFormat="1" ht="29.25" customHeight="1">
      <c r="A390" s="51"/>
      <c r="B390" s="26" t="s">
        <v>136</v>
      </c>
      <c r="C390" s="19">
        <v>0</v>
      </c>
      <c r="D390" s="20"/>
    </row>
    <row r="391" spans="1:4" s="21" customFormat="1" ht="29.25" customHeight="1">
      <c r="A391" s="51"/>
      <c r="B391" s="26" t="s">
        <v>138</v>
      </c>
      <c r="C391" s="19">
        <v>0</v>
      </c>
      <c r="D391" s="20"/>
    </row>
    <row r="392" spans="1:4" s="21" customFormat="1" ht="29.25" customHeight="1">
      <c r="A392" s="51"/>
      <c r="B392" s="26" t="s">
        <v>140</v>
      </c>
      <c r="C392" s="19">
        <v>0</v>
      </c>
      <c r="D392" s="20"/>
    </row>
    <row r="393" spans="1:4" s="21" customFormat="1" ht="29.25" customHeight="1">
      <c r="A393" s="51"/>
      <c r="B393" s="26" t="s">
        <v>141</v>
      </c>
      <c r="C393" s="19">
        <v>0</v>
      </c>
      <c r="D393" s="20"/>
    </row>
    <row r="394" spans="1:4" s="21" customFormat="1" ht="29.25" customHeight="1">
      <c r="A394" s="51"/>
      <c r="B394" s="22" t="s">
        <v>38</v>
      </c>
      <c r="C394" s="23">
        <f>C395+C396</f>
        <v>6213</v>
      </c>
      <c r="D394" s="20"/>
    </row>
    <row r="395" spans="1:4" s="21" customFormat="1" ht="29.25" customHeight="1">
      <c r="A395" s="51"/>
      <c r="B395" s="26" t="s">
        <v>136</v>
      </c>
      <c r="C395" s="19">
        <v>0</v>
      </c>
      <c r="D395" s="20"/>
    </row>
    <row r="396" spans="1:4" s="21" customFormat="1" ht="29.25" customHeight="1">
      <c r="A396" s="51"/>
      <c r="B396" s="26" t="s">
        <v>138</v>
      </c>
      <c r="C396" s="19">
        <v>6213</v>
      </c>
      <c r="D396" s="20"/>
    </row>
    <row r="397" spans="1:4" s="21" customFormat="1" ht="33" customHeight="1">
      <c r="A397" s="51"/>
      <c r="B397" s="22" t="s">
        <v>111</v>
      </c>
      <c r="C397" s="23">
        <f>C398+C399+C400+C401+C402</f>
        <v>0</v>
      </c>
      <c r="D397" s="20"/>
    </row>
    <row r="398" spans="1:4" s="21" customFormat="1" ht="29.25" customHeight="1">
      <c r="A398" s="51"/>
      <c r="B398" s="26" t="s">
        <v>136</v>
      </c>
      <c r="C398" s="19">
        <v>0</v>
      </c>
      <c r="D398" s="20"/>
    </row>
    <row r="399" spans="1:4" s="21" customFormat="1" ht="29.25" customHeight="1">
      <c r="A399" s="51"/>
      <c r="B399" s="26" t="s">
        <v>137</v>
      </c>
      <c r="C399" s="19">
        <v>0</v>
      </c>
      <c r="D399" s="20"/>
    </row>
    <row r="400" spans="1:4" s="21" customFormat="1" ht="29.25" customHeight="1">
      <c r="A400" s="51"/>
      <c r="B400" s="26" t="s">
        <v>143</v>
      </c>
      <c r="C400" s="19">
        <v>0</v>
      </c>
      <c r="D400" s="20"/>
    </row>
    <row r="401" spans="1:4" s="21" customFormat="1" ht="29.25" customHeight="1">
      <c r="A401" s="51"/>
      <c r="B401" s="26" t="s">
        <v>139</v>
      </c>
      <c r="C401" s="19">
        <v>0</v>
      </c>
      <c r="D401" s="20"/>
    </row>
    <row r="402" spans="1:4" s="21" customFormat="1" ht="29.25" customHeight="1">
      <c r="A402" s="51"/>
      <c r="B402" s="26" t="s">
        <v>142</v>
      </c>
      <c r="C402" s="19">
        <v>0</v>
      </c>
      <c r="D402" s="20"/>
    </row>
    <row r="403" spans="1:4" s="21" customFormat="1" ht="33" customHeight="1">
      <c r="A403" s="51"/>
      <c r="B403" s="22" t="s">
        <v>10</v>
      </c>
      <c r="C403" s="23">
        <f>C404+C405</f>
        <v>0</v>
      </c>
      <c r="D403" s="20"/>
    </row>
    <row r="404" spans="1:4" s="21" customFormat="1" ht="29.25" customHeight="1">
      <c r="A404" s="51"/>
      <c r="B404" s="26" t="s">
        <v>140</v>
      </c>
      <c r="C404" s="19">
        <v>0</v>
      </c>
      <c r="D404" s="20"/>
    </row>
    <row r="405" spans="1:4" s="21" customFormat="1" ht="29.25" customHeight="1">
      <c r="A405" s="51"/>
      <c r="B405" s="26" t="s">
        <v>141</v>
      </c>
      <c r="C405" s="19">
        <v>0</v>
      </c>
      <c r="D405" s="20"/>
    </row>
    <row r="406" spans="1:4" s="21" customFormat="1" ht="28.5" customHeight="1">
      <c r="A406" s="51"/>
      <c r="B406" s="22" t="s">
        <v>41</v>
      </c>
      <c r="C406" s="23">
        <f>C407+C408+C409+C410+C411+C412+C413</f>
        <v>40554.98</v>
      </c>
      <c r="D406" s="20"/>
    </row>
    <row r="407" spans="1:4" s="21" customFormat="1" ht="28.5" customHeight="1">
      <c r="A407" s="51"/>
      <c r="B407" s="26" t="s">
        <v>136</v>
      </c>
      <c r="C407" s="19">
        <v>0</v>
      </c>
      <c r="D407" s="20"/>
    </row>
    <row r="408" spans="1:4" s="21" customFormat="1" ht="35.25" customHeight="1">
      <c r="A408" s="51"/>
      <c r="B408" s="26" t="s">
        <v>137</v>
      </c>
      <c r="C408" s="19">
        <v>0</v>
      </c>
      <c r="D408" s="20"/>
    </row>
    <row r="409" spans="1:4" s="21" customFormat="1" ht="28.5" customHeight="1">
      <c r="A409" s="51"/>
      <c r="B409" s="26" t="s">
        <v>143</v>
      </c>
      <c r="C409" s="19">
        <v>0</v>
      </c>
      <c r="D409" s="20"/>
    </row>
    <row r="410" spans="1:4" s="21" customFormat="1" ht="28.5" customHeight="1">
      <c r="A410" s="51"/>
      <c r="B410" s="26" t="s">
        <v>138</v>
      </c>
      <c r="C410" s="19">
        <v>0</v>
      </c>
      <c r="D410" s="20"/>
    </row>
    <row r="411" spans="1:4" s="21" customFormat="1" ht="30" customHeight="1">
      <c r="A411" s="51"/>
      <c r="B411" s="26" t="s">
        <v>139</v>
      </c>
      <c r="C411" s="19">
        <v>0</v>
      </c>
      <c r="D411" s="20"/>
    </row>
    <row r="412" spans="1:4" s="21" customFormat="1" ht="28.5" customHeight="1">
      <c r="A412" s="51"/>
      <c r="B412" s="26" t="s">
        <v>140</v>
      </c>
      <c r="C412" s="19">
        <v>40554.98</v>
      </c>
      <c r="D412" s="20"/>
    </row>
    <row r="413" spans="1:4" s="21" customFormat="1" ht="28.5" customHeight="1">
      <c r="A413" s="51"/>
      <c r="B413" s="26" t="s">
        <v>142</v>
      </c>
      <c r="C413" s="19">
        <v>0</v>
      </c>
      <c r="D413" s="20"/>
    </row>
    <row r="414" spans="1:4" s="21" customFormat="1" ht="34.5" customHeight="1">
      <c r="A414" s="51"/>
      <c r="B414" s="22" t="s">
        <v>17</v>
      </c>
      <c r="C414" s="23">
        <f>C415+C416+C417+C418</f>
        <v>82985</v>
      </c>
      <c r="D414" s="20"/>
    </row>
    <row r="415" spans="1:4" s="21" customFormat="1" ht="29.25" customHeight="1">
      <c r="A415" s="51"/>
      <c r="B415" s="26" t="s">
        <v>136</v>
      </c>
      <c r="C415" s="19">
        <v>82985</v>
      </c>
      <c r="D415" s="20"/>
    </row>
    <row r="416" spans="1:4" s="21" customFormat="1" ht="29.25" customHeight="1">
      <c r="A416" s="51"/>
      <c r="B416" s="26" t="s">
        <v>138</v>
      </c>
      <c r="C416" s="19">
        <v>0</v>
      </c>
      <c r="D416" s="20"/>
    </row>
    <row r="417" spans="1:4" s="21" customFormat="1" ht="29.25" customHeight="1">
      <c r="A417" s="51"/>
      <c r="B417" s="26" t="s">
        <v>140</v>
      </c>
      <c r="C417" s="19">
        <v>0</v>
      </c>
      <c r="D417" s="20"/>
    </row>
    <row r="418" spans="1:4" s="21" customFormat="1" ht="29.25" customHeight="1">
      <c r="A418" s="51"/>
      <c r="B418" s="26" t="s">
        <v>141</v>
      </c>
      <c r="C418" s="19">
        <v>0</v>
      </c>
      <c r="D418" s="20"/>
    </row>
    <row r="419" spans="1:4" s="21" customFormat="1" ht="43.5" customHeight="1">
      <c r="A419" s="51"/>
      <c r="B419" s="22" t="s">
        <v>22</v>
      </c>
      <c r="C419" s="23">
        <f>C420+C421+C422+C423</f>
        <v>0</v>
      </c>
      <c r="D419" s="20"/>
    </row>
    <row r="420" spans="1:4" s="21" customFormat="1" ht="29.25" customHeight="1">
      <c r="A420" s="51"/>
      <c r="B420" s="26" t="s">
        <v>136</v>
      </c>
      <c r="C420" s="19">
        <v>0</v>
      </c>
      <c r="D420" s="20"/>
    </row>
    <row r="421" spans="1:4" s="21" customFormat="1" ht="29.25" customHeight="1">
      <c r="A421" s="51"/>
      <c r="B421" s="26" t="s">
        <v>138</v>
      </c>
      <c r="C421" s="19">
        <v>0</v>
      </c>
      <c r="D421" s="20"/>
    </row>
    <row r="422" spans="1:4" s="21" customFormat="1" ht="29.25" customHeight="1">
      <c r="A422" s="51"/>
      <c r="B422" s="26" t="s">
        <v>140</v>
      </c>
      <c r="C422" s="19">
        <v>0</v>
      </c>
      <c r="D422" s="20"/>
    </row>
    <row r="423" spans="1:4" s="21" customFormat="1" ht="29.25" customHeight="1">
      <c r="A423" s="51"/>
      <c r="B423" s="26" t="s">
        <v>141</v>
      </c>
      <c r="C423" s="19">
        <v>0</v>
      </c>
      <c r="D423" s="20"/>
    </row>
    <row r="424" spans="1:4" s="21" customFormat="1" ht="45" customHeight="1">
      <c r="A424" s="52"/>
      <c r="B424" s="22" t="s">
        <v>7</v>
      </c>
      <c r="C424" s="23">
        <f>C381+C389+C394+C397+C403+C406+C414+C419</f>
        <v>226116.96</v>
      </c>
      <c r="D424" s="20"/>
    </row>
    <row r="425" spans="1:4" s="21" customFormat="1" ht="37.5" customHeight="1">
      <c r="A425" s="47" t="s">
        <v>144</v>
      </c>
      <c r="B425" s="22" t="s">
        <v>111</v>
      </c>
      <c r="C425" s="23">
        <f>C426+C427+C428</f>
        <v>0</v>
      </c>
      <c r="D425" s="20"/>
    </row>
    <row r="426" spans="1:4" s="21" customFormat="1" ht="32.25" customHeight="1">
      <c r="A426" s="48"/>
      <c r="B426" s="18" t="s">
        <v>145</v>
      </c>
      <c r="C426" s="19">
        <v>0</v>
      </c>
      <c r="D426" s="20"/>
    </row>
    <row r="427" spans="1:4" s="21" customFormat="1" ht="36" customHeight="1">
      <c r="A427" s="48"/>
      <c r="B427" s="18" t="s">
        <v>146</v>
      </c>
      <c r="C427" s="19">
        <v>0</v>
      </c>
      <c r="D427" s="20"/>
    </row>
    <row r="428" spans="1:4" s="21" customFormat="1" ht="36" customHeight="1">
      <c r="A428" s="48"/>
      <c r="B428" s="18" t="s">
        <v>147</v>
      </c>
      <c r="C428" s="19">
        <v>0</v>
      </c>
      <c r="D428" s="20"/>
    </row>
    <row r="429" spans="1:4" s="21" customFormat="1" ht="33.75" customHeight="1">
      <c r="A429" s="48"/>
      <c r="B429" s="22" t="s">
        <v>15</v>
      </c>
      <c r="C429" s="23">
        <f>C430+C431+C432</f>
        <v>154554</v>
      </c>
      <c r="D429" s="20"/>
    </row>
    <row r="430" spans="1:4" s="21" customFormat="1" ht="33.75" customHeight="1">
      <c r="A430" s="48"/>
      <c r="B430" s="18" t="s">
        <v>145</v>
      </c>
      <c r="C430" s="19">
        <v>0</v>
      </c>
      <c r="D430" s="20"/>
    </row>
    <row r="431" spans="1:4" s="21" customFormat="1" ht="36" customHeight="1">
      <c r="A431" s="48"/>
      <c r="B431" s="18" t="s">
        <v>146</v>
      </c>
      <c r="C431" s="19">
        <v>82233</v>
      </c>
      <c r="D431" s="20"/>
    </row>
    <row r="432" spans="1:4" s="21" customFormat="1" ht="36" customHeight="1">
      <c r="A432" s="48"/>
      <c r="B432" s="18" t="s">
        <v>147</v>
      </c>
      <c r="C432" s="19">
        <v>72321</v>
      </c>
      <c r="D432" s="20"/>
    </row>
    <row r="433" spans="1:4" s="21" customFormat="1" ht="51.75" customHeight="1">
      <c r="A433" s="49"/>
      <c r="B433" s="22" t="s">
        <v>7</v>
      </c>
      <c r="C433" s="24">
        <f>C429+C425</f>
        <v>154554</v>
      </c>
      <c r="D433" s="20"/>
    </row>
    <row r="434" spans="1:4" s="21" customFormat="1" ht="35.25" customHeight="1">
      <c r="A434" s="53" t="s">
        <v>148</v>
      </c>
      <c r="B434" s="22" t="s">
        <v>32</v>
      </c>
      <c r="C434" s="23">
        <f>C435+C436+C437+C438+C439+C440</f>
        <v>299062.36</v>
      </c>
      <c r="D434" s="20"/>
    </row>
    <row r="435" spans="1:4" s="21" customFormat="1" ht="38.25" customHeight="1">
      <c r="A435" s="54"/>
      <c r="B435" s="18" t="s">
        <v>149</v>
      </c>
      <c r="C435" s="19">
        <v>0</v>
      </c>
      <c r="D435" s="20"/>
    </row>
    <row r="436" spans="1:4" s="21" customFormat="1" ht="48.75" customHeight="1">
      <c r="A436" s="54"/>
      <c r="B436" s="18" t="s">
        <v>150</v>
      </c>
      <c r="C436" s="19">
        <v>80756.86</v>
      </c>
      <c r="D436" s="20"/>
    </row>
    <row r="437" spans="1:4" s="21" customFormat="1" ht="50.25" customHeight="1">
      <c r="A437" s="54"/>
      <c r="B437" s="18" t="s">
        <v>151</v>
      </c>
      <c r="C437" s="19">
        <v>184866.5</v>
      </c>
      <c r="D437" s="20"/>
    </row>
    <row r="438" spans="1:4" s="21" customFormat="1" ht="52.5" customHeight="1">
      <c r="A438" s="54"/>
      <c r="B438" s="18" t="s">
        <v>152</v>
      </c>
      <c r="C438" s="19">
        <v>0</v>
      </c>
      <c r="D438" s="20"/>
    </row>
    <row r="439" spans="1:4" s="21" customFormat="1" ht="63.75" customHeight="1">
      <c r="A439" s="54"/>
      <c r="B439" s="18" t="s">
        <v>153</v>
      </c>
      <c r="C439" s="19">
        <v>33439</v>
      </c>
      <c r="D439" s="20"/>
    </row>
    <row r="440" spans="1:4" s="21" customFormat="1" ht="63" customHeight="1">
      <c r="A440" s="54"/>
      <c r="B440" s="18" t="s">
        <v>154</v>
      </c>
      <c r="C440" s="19">
        <v>0</v>
      </c>
      <c r="D440" s="20"/>
    </row>
    <row r="441" spans="1:4" s="21" customFormat="1" ht="35.25" customHeight="1">
      <c r="A441" s="54"/>
      <c r="B441" s="22" t="s">
        <v>17</v>
      </c>
      <c r="C441" s="23">
        <f>C442+C443+C444+C445+C446+C447</f>
        <v>36493.97</v>
      </c>
      <c r="D441" s="20"/>
    </row>
    <row r="442" spans="1:4" s="21" customFormat="1" ht="38.25" customHeight="1">
      <c r="A442" s="54"/>
      <c r="B442" s="18" t="s">
        <v>149</v>
      </c>
      <c r="C442" s="19">
        <v>23205</v>
      </c>
      <c r="D442" s="20"/>
    </row>
    <row r="443" spans="1:4" s="21" customFormat="1" ht="48.75" customHeight="1">
      <c r="A443" s="54"/>
      <c r="B443" s="18" t="s">
        <v>150</v>
      </c>
      <c r="C443" s="19">
        <v>13288.97</v>
      </c>
      <c r="D443" s="20"/>
    </row>
    <row r="444" spans="1:4" s="21" customFormat="1" ht="50.25" customHeight="1">
      <c r="A444" s="54"/>
      <c r="B444" s="18" t="s">
        <v>151</v>
      </c>
      <c r="C444" s="19">
        <v>0</v>
      </c>
      <c r="D444" s="20"/>
    </row>
    <row r="445" spans="1:4" s="21" customFormat="1" ht="52.5" customHeight="1">
      <c r="A445" s="54"/>
      <c r="B445" s="18" t="s">
        <v>152</v>
      </c>
      <c r="C445" s="19">
        <v>0</v>
      </c>
      <c r="D445" s="20"/>
    </row>
    <row r="446" spans="1:4" s="21" customFormat="1" ht="63.75" customHeight="1">
      <c r="A446" s="54"/>
      <c r="B446" s="18" t="s">
        <v>153</v>
      </c>
      <c r="C446" s="19">
        <v>0</v>
      </c>
      <c r="D446" s="20"/>
    </row>
    <row r="447" spans="1:4" s="21" customFormat="1" ht="63" customHeight="1">
      <c r="A447" s="54"/>
      <c r="B447" s="18" t="s">
        <v>154</v>
      </c>
      <c r="C447" s="19">
        <v>0</v>
      </c>
      <c r="D447" s="20"/>
    </row>
    <row r="448" spans="1:4" s="21" customFormat="1" ht="35.25" customHeight="1">
      <c r="A448" s="54"/>
      <c r="B448" s="22" t="s">
        <v>34</v>
      </c>
      <c r="C448" s="23">
        <f>C449+C450+C451+C452+C453+C454</f>
        <v>0</v>
      </c>
      <c r="D448" s="20"/>
    </row>
    <row r="449" spans="1:4" s="21" customFormat="1" ht="38.25" customHeight="1">
      <c r="A449" s="54"/>
      <c r="B449" s="18" t="s">
        <v>149</v>
      </c>
      <c r="C449" s="19">
        <v>0</v>
      </c>
      <c r="D449" s="20"/>
    </row>
    <row r="450" spans="1:4" s="21" customFormat="1" ht="48.75" customHeight="1">
      <c r="A450" s="54"/>
      <c r="B450" s="18" t="s">
        <v>150</v>
      </c>
      <c r="C450" s="19">
        <v>0</v>
      </c>
      <c r="D450" s="20"/>
    </row>
    <row r="451" spans="1:4" s="21" customFormat="1" ht="50.25" customHeight="1">
      <c r="A451" s="54"/>
      <c r="B451" s="18" t="s">
        <v>151</v>
      </c>
      <c r="C451" s="19">
        <v>0</v>
      </c>
      <c r="D451" s="20"/>
    </row>
    <row r="452" spans="1:4" s="21" customFormat="1" ht="52.5" customHeight="1">
      <c r="A452" s="54"/>
      <c r="B452" s="18" t="s">
        <v>152</v>
      </c>
      <c r="C452" s="19">
        <v>0</v>
      </c>
      <c r="D452" s="20"/>
    </row>
    <row r="453" spans="1:4" s="21" customFormat="1" ht="63.75" customHeight="1">
      <c r="A453" s="54"/>
      <c r="B453" s="18" t="s">
        <v>153</v>
      </c>
      <c r="C453" s="19">
        <v>0</v>
      </c>
      <c r="D453" s="20"/>
    </row>
    <row r="454" spans="1:4" s="21" customFormat="1" ht="63" customHeight="1">
      <c r="A454" s="54"/>
      <c r="B454" s="18" t="s">
        <v>154</v>
      </c>
      <c r="C454" s="19">
        <v>0</v>
      </c>
      <c r="D454" s="20"/>
    </row>
    <row r="455" spans="1:4" s="21" customFormat="1" ht="48.75" customHeight="1">
      <c r="A455" s="55"/>
      <c r="B455" s="22" t="s">
        <v>7</v>
      </c>
      <c r="C455" s="23">
        <f>C434+C441+C448</f>
        <v>335556.32999999996</v>
      </c>
      <c r="D455" s="20"/>
    </row>
    <row r="456" spans="1:4" s="21" customFormat="1" ht="27.75" customHeight="1">
      <c r="A456" s="41" t="s">
        <v>155</v>
      </c>
      <c r="B456" s="18" t="s">
        <v>111</v>
      </c>
      <c r="C456" s="19">
        <v>0</v>
      </c>
      <c r="D456" s="20"/>
    </row>
    <row r="457" spans="1:4" s="21" customFormat="1" ht="34.5" customHeight="1">
      <c r="A457" s="42"/>
      <c r="B457" s="18" t="s">
        <v>34</v>
      </c>
      <c r="C457" s="19">
        <v>0</v>
      </c>
      <c r="D457" s="20"/>
    </row>
    <row r="458" spans="1:4" s="21" customFormat="1" ht="27.75" customHeight="1">
      <c r="A458" s="42"/>
      <c r="B458" s="18" t="s">
        <v>22</v>
      </c>
      <c r="C458" s="19">
        <v>4360</v>
      </c>
      <c r="D458" s="20"/>
    </row>
    <row r="459" spans="1:4" s="21" customFormat="1" ht="28.5" customHeight="1">
      <c r="A459" s="42"/>
      <c r="B459" s="18" t="s">
        <v>41</v>
      </c>
      <c r="C459" s="19">
        <v>0</v>
      </c>
      <c r="D459" s="20"/>
    </row>
    <row r="460" spans="1:4" s="21" customFormat="1" ht="48.75" customHeight="1">
      <c r="A460" s="43"/>
      <c r="B460" s="22" t="s">
        <v>7</v>
      </c>
      <c r="C460" s="23">
        <f>C456+C457+C458+C459</f>
        <v>4360</v>
      </c>
      <c r="D460" s="20"/>
    </row>
    <row r="461" spans="1:4" s="21" customFormat="1" ht="28.5" customHeight="1">
      <c r="A461" s="41" t="s">
        <v>156</v>
      </c>
      <c r="B461" s="18" t="s">
        <v>40</v>
      </c>
      <c r="C461" s="19">
        <v>0</v>
      </c>
      <c r="D461" s="20"/>
    </row>
    <row r="462" spans="1:4" s="21" customFormat="1" ht="28.5" customHeight="1">
      <c r="A462" s="42"/>
      <c r="B462" s="18" t="s">
        <v>111</v>
      </c>
      <c r="C462" s="19">
        <v>0</v>
      </c>
      <c r="D462" s="20"/>
    </row>
    <row r="463" spans="1:4" s="21" customFormat="1" ht="28.5" customHeight="1">
      <c r="A463" s="42"/>
      <c r="B463" s="18" t="s">
        <v>15</v>
      </c>
      <c r="C463" s="19">
        <v>0</v>
      </c>
      <c r="D463" s="20"/>
    </row>
    <row r="464" spans="1:4" s="21" customFormat="1" ht="34.5" customHeight="1">
      <c r="A464" s="42"/>
      <c r="B464" s="18" t="s">
        <v>157</v>
      </c>
      <c r="C464" s="19">
        <v>0</v>
      </c>
      <c r="D464" s="20"/>
    </row>
    <row r="465" spans="1:4" s="21" customFormat="1" ht="28.5" customHeight="1">
      <c r="A465" s="42"/>
      <c r="B465" s="18" t="s">
        <v>20</v>
      </c>
      <c r="C465" s="19">
        <v>0</v>
      </c>
      <c r="D465" s="20"/>
    </row>
    <row r="466" spans="1:4" s="21" customFormat="1" ht="28.5" customHeight="1">
      <c r="A466" s="42"/>
      <c r="B466" s="18" t="s">
        <v>17</v>
      </c>
      <c r="C466" s="19">
        <v>0</v>
      </c>
      <c r="D466" s="20"/>
    </row>
    <row r="467" spans="1:4" s="21" customFormat="1" ht="34.5" customHeight="1">
      <c r="A467" s="42"/>
      <c r="B467" s="18" t="s">
        <v>19</v>
      </c>
      <c r="C467" s="19">
        <v>0</v>
      </c>
      <c r="D467" s="20"/>
    </row>
    <row r="468" spans="1:4" s="21" customFormat="1" ht="28.5" customHeight="1">
      <c r="A468" s="43"/>
      <c r="B468" s="22" t="s">
        <v>7</v>
      </c>
      <c r="C468" s="23">
        <f>C467+C466+C465+C464+C463+C462+C461</f>
        <v>0</v>
      </c>
      <c r="D468" s="20"/>
    </row>
    <row r="469" spans="1:17" s="21" customFormat="1" ht="33.75" customHeight="1">
      <c r="A469" s="41" t="s">
        <v>158</v>
      </c>
      <c r="B469" s="18" t="s">
        <v>19</v>
      </c>
      <c r="C469" s="19">
        <v>1843398.35</v>
      </c>
      <c r="N469" s="20"/>
      <c r="Q469" s="20"/>
    </row>
    <row r="470" spans="1:17" s="21" customFormat="1" ht="28.5" customHeight="1">
      <c r="A470" s="42"/>
      <c r="B470" s="18" t="s">
        <v>16</v>
      </c>
      <c r="C470" s="19">
        <v>231266.01</v>
      </c>
      <c r="N470" s="20"/>
      <c r="Q470" s="20"/>
    </row>
    <row r="471" spans="1:17" s="21" customFormat="1" ht="28.5" customHeight="1">
      <c r="A471" s="42"/>
      <c r="B471" s="18" t="s">
        <v>15</v>
      </c>
      <c r="C471" s="19">
        <v>2002382.3</v>
      </c>
      <c r="N471" s="20"/>
      <c r="Q471" s="20"/>
    </row>
    <row r="472" spans="1:17" s="21" customFormat="1" ht="28.5" customHeight="1">
      <c r="A472" s="42"/>
      <c r="B472" s="18" t="s">
        <v>21</v>
      </c>
      <c r="C472" s="19">
        <v>37178.01</v>
      </c>
      <c r="N472" s="20"/>
      <c r="Q472" s="20"/>
    </row>
    <row r="473" spans="1:17" s="21" customFormat="1" ht="28.5" customHeight="1">
      <c r="A473" s="42"/>
      <c r="B473" s="18" t="s">
        <v>11</v>
      </c>
      <c r="C473" s="19">
        <v>1603939.03</v>
      </c>
      <c r="N473" s="20"/>
      <c r="Q473" s="20"/>
    </row>
    <row r="474" spans="1:17" s="21" customFormat="1" ht="28.5" customHeight="1">
      <c r="A474" s="42"/>
      <c r="B474" s="18" t="s">
        <v>23</v>
      </c>
      <c r="C474" s="19">
        <v>474401.45</v>
      </c>
      <c r="N474" s="20"/>
      <c r="Q474" s="20"/>
    </row>
    <row r="475" spans="1:17" s="21" customFormat="1" ht="28.5" customHeight="1">
      <c r="A475" s="42"/>
      <c r="B475" s="18" t="s">
        <v>10</v>
      </c>
      <c r="C475" s="19">
        <v>501348.25</v>
      </c>
      <c r="N475" s="20"/>
      <c r="Q475" s="20"/>
    </row>
    <row r="476" spans="1:17" s="21" customFormat="1" ht="28.5" customHeight="1">
      <c r="A476" s="42"/>
      <c r="B476" s="18" t="s">
        <v>26</v>
      </c>
      <c r="C476" s="19">
        <v>581074.85</v>
      </c>
      <c r="N476" s="20"/>
      <c r="Q476" s="20"/>
    </row>
    <row r="477" spans="1:17" s="21" customFormat="1" ht="28.5" customHeight="1">
      <c r="A477" s="42"/>
      <c r="B477" s="18" t="s">
        <v>17</v>
      </c>
      <c r="C477" s="19">
        <v>1522389.05</v>
      </c>
      <c r="N477" s="20"/>
      <c r="Q477" s="20"/>
    </row>
    <row r="478" spans="1:17" s="21" customFormat="1" ht="28.5" customHeight="1">
      <c r="A478" s="42"/>
      <c r="B478" s="18" t="s">
        <v>28</v>
      </c>
      <c r="C478" s="19">
        <v>1743236.29</v>
      </c>
      <c r="N478" s="20"/>
      <c r="Q478" s="20"/>
    </row>
    <row r="479" spans="1:17" s="21" customFormat="1" ht="26.25" customHeight="1">
      <c r="A479" s="42"/>
      <c r="B479" s="18" t="s">
        <v>41</v>
      </c>
      <c r="C479" s="19">
        <v>1873389.08</v>
      </c>
      <c r="N479" s="20"/>
      <c r="Q479" s="20"/>
    </row>
    <row r="480" spans="1:17" s="21" customFormat="1" ht="40.5" customHeight="1">
      <c r="A480" s="42"/>
      <c r="B480" s="18" t="s">
        <v>43</v>
      </c>
      <c r="C480" s="19">
        <v>2623499.65</v>
      </c>
      <c r="N480" s="20"/>
      <c r="Q480" s="20"/>
    </row>
    <row r="481" spans="1:17" s="21" customFormat="1" ht="30" customHeight="1">
      <c r="A481" s="42"/>
      <c r="B481" s="18" t="s">
        <v>159</v>
      </c>
      <c r="C481" s="19">
        <v>188833.06</v>
      </c>
      <c r="N481" s="20"/>
      <c r="Q481" s="20"/>
    </row>
    <row r="482" spans="1:17" s="21" customFormat="1" ht="33" customHeight="1">
      <c r="A482" s="42"/>
      <c r="B482" s="18" t="s">
        <v>160</v>
      </c>
      <c r="C482" s="19">
        <v>247907.97</v>
      </c>
      <c r="N482" s="20"/>
      <c r="Q482" s="20"/>
    </row>
    <row r="483" spans="1:17" s="21" customFormat="1" ht="30" customHeight="1">
      <c r="A483" s="42"/>
      <c r="B483" s="18" t="s">
        <v>50</v>
      </c>
      <c r="C483" s="19">
        <v>0</v>
      </c>
      <c r="N483" s="20"/>
      <c r="Q483" s="20"/>
    </row>
    <row r="484" spans="1:17" s="21" customFormat="1" ht="45.75" customHeight="1">
      <c r="A484" s="42"/>
      <c r="B484" s="18" t="s">
        <v>161</v>
      </c>
      <c r="C484" s="19">
        <v>446939.08</v>
      </c>
      <c r="N484" s="20"/>
      <c r="Q484" s="20"/>
    </row>
    <row r="485" spans="1:17" s="21" customFormat="1" ht="45.75" customHeight="1">
      <c r="A485" s="42"/>
      <c r="B485" s="18" t="s">
        <v>162</v>
      </c>
      <c r="C485" s="19">
        <v>0</v>
      </c>
      <c r="N485" s="20"/>
      <c r="Q485" s="20"/>
    </row>
    <row r="486" spans="1:17" s="21" customFormat="1" ht="45.75" customHeight="1">
      <c r="A486" s="42"/>
      <c r="B486" s="18" t="s">
        <v>163</v>
      </c>
      <c r="C486" s="19">
        <v>0</v>
      </c>
      <c r="N486" s="20"/>
      <c r="Q486" s="20"/>
    </row>
    <row r="487" spans="1:17" s="21" customFormat="1" ht="45.75" customHeight="1">
      <c r="A487" s="42"/>
      <c r="B487" s="18" t="s">
        <v>25</v>
      </c>
      <c r="C487" s="19">
        <v>526951.3</v>
      </c>
      <c r="N487" s="20"/>
      <c r="Q487" s="20"/>
    </row>
    <row r="488" spans="1:17" s="21" customFormat="1" ht="45.75" customHeight="1">
      <c r="A488" s="42"/>
      <c r="B488" s="18" t="s">
        <v>20</v>
      </c>
      <c r="C488" s="19">
        <v>0</v>
      </c>
      <c r="N488" s="20"/>
      <c r="Q488" s="20"/>
    </row>
    <row r="489" spans="1:17" s="21" customFormat="1" ht="45.75" customHeight="1">
      <c r="A489" s="42"/>
      <c r="B489" s="18" t="s">
        <v>59</v>
      </c>
      <c r="C489" s="19">
        <v>0</v>
      </c>
      <c r="N489" s="20"/>
      <c r="Q489" s="20"/>
    </row>
    <row r="490" spans="1:17" s="21" customFormat="1" ht="45.75" customHeight="1">
      <c r="A490" s="42"/>
      <c r="B490" s="18" t="s">
        <v>45</v>
      </c>
      <c r="C490" s="19">
        <v>0</v>
      </c>
      <c r="N490" s="20"/>
      <c r="Q490" s="20"/>
    </row>
    <row r="491" spans="1:17" s="21" customFormat="1" ht="45.75" customHeight="1">
      <c r="A491" s="42"/>
      <c r="B491" s="18" t="s">
        <v>52</v>
      </c>
      <c r="C491" s="19">
        <v>257285.56</v>
      </c>
      <c r="N491" s="20"/>
      <c r="Q491" s="20"/>
    </row>
    <row r="492" spans="1:17" s="21" customFormat="1" ht="45.75" customHeight="1">
      <c r="A492" s="42"/>
      <c r="B492" s="18" t="s">
        <v>53</v>
      </c>
      <c r="C492" s="19">
        <v>63243.73</v>
      </c>
      <c r="N492" s="20"/>
      <c r="Q492" s="20"/>
    </row>
    <row r="493" spans="1:17" s="21" customFormat="1" ht="45.75" customHeight="1">
      <c r="A493" s="42"/>
      <c r="B493" s="18" t="s">
        <v>54</v>
      </c>
      <c r="C493" s="19">
        <v>130313.52</v>
      </c>
      <c r="N493" s="20"/>
      <c r="Q493" s="20"/>
    </row>
    <row r="494" spans="1:17" s="21" customFormat="1" ht="45.75" customHeight="1">
      <c r="A494" s="42"/>
      <c r="B494" s="18" t="s">
        <v>57</v>
      </c>
      <c r="C494" s="19">
        <v>214069.78</v>
      </c>
      <c r="N494" s="20"/>
      <c r="Q494" s="20"/>
    </row>
    <row r="495" spans="1:17" s="21" customFormat="1" ht="45.75" customHeight="1">
      <c r="A495" s="42"/>
      <c r="B495" s="18" t="s">
        <v>164</v>
      </c>
      <c r="C495" s="19">
        <v>335492.67</v>
      </c>
      <c r="N495" s="20"/>
      <c r="Q495" s="20"/>
    </row>
    <row r="496" spans="1:17" s="21" customFormat="1" ht="45.75" customHeight="1">
      <c r="A496" s="42"/>
      <c r="B496" s="18" t="s">
        <v>63</v>
      </c>
      <c r="C496" s="19">
        <v>707626.12</v>
      </c>
      <c r="N496" s="20"/>
      <c r="Q496" s="20"/>
    </row>
    <row r="497" spans="1:17" s="21" customFormat="1" ht="45.75" customHeight="1">
      <c r="A497" s="42"/>
      <c r="B497" s="18" t="s">
        <v>65</v>
      </c>
      <c r="C497" s="19">
        <v>224805.17</v>
      </c>
      <c r="N497" s="20"/>
      <c r="Q497" s="20"/>
    </row>
    <row r="498" spans="1:17" s="21" customFormat="1" ht="45.75" customHeight="1">
      <c r="A498" s="42"/>
      <c r="B498" s="18" t="s">
        <v>66</v>
      </c>
      <c r="C498" s="19">
        <v>403287.53</v>
      </c>
      <c r="N498" s="20"/>
      <c r="Q498" s="20"/>
    </row>
    <row r="499" spans="1:17" s="21" customFormat="1" ht="45.75" customHeight="1">
      <c r="A499" s="42"/>
      <c r="B499" s="18" t="s">
        <v>67</v>
      </c>
      <c r="C499" s="19">
        <v>125643.78</v>
      </c>
      <c r="N499" s="20"/>
      <c r="Q499" s="20"/>
    </row>
    <row r="500" spans="1:17" s="21" customFormat="1" ht="45.75" customHeight="1">
      <c r="A500" s="42"/>
      <c r="B500" s="18" t="s">
        <v>165</v>
      </c>
      <c r="C500" s="19">
        <v>0</v>
      </c>
      <c r="N500" s="20"/>
      <c r="Q500" s="20"/>
    </row>
    <row r="501" spans="1:17" s="21" customFormat="1" ht="33" customHeight="1">
      <c r="A501" s="43"/>
      <c r="B501" s="22" t="s">
        <v>7</v>
      </c>
      <c r="C501" s="24">
        <f>C469+C470+C471+C472+C473+C474+C475+C476+C477+C478+C479+C480+C481+C482+C483+C484+C485+C486+C487+C488+C489+C490+C491+C492+C493+C494+C495+C496+C497+C498+C499+C500</f>
        <v>18909901.59000001</v>
      </c>
      <c r="N501" s="20"/>
      <c r="Q501" s="20"/>
    </row>
    <row r="502" spans="1:14" s="21" customFormat="1" ht="28.5" customHeight="1">
      <c r="A502" s="56" t="s">
        <v>166</v>
      </c>
      <c r="B502" s="18" t="s">
        <v>11</v>
      </c>
      <c r="C502" s="19"/>
      <c r="N502" s="20"/>
    </row>
    <row r="503" spans="1:14" s="21" customFormat="1" ht="28.5" customHeight="1">
      <c r="A503" s="57"/>
      <c r="B503" s="18" t="s">
        <v>10</v>
      </c>
      <c r="C503" s="19"/>
      <c r="N503" s="20"/>
    </row>
    <row r="504" spans="1:14" s="21" customFormat="1" ht="28.5" customHeight="1">
      <c r="A504" s="57"/>
      <c r="B504" s="18" t="s">
        <v>15</v>
      </c>
      <c r="C504" s="19"/>
      <c r="N504" s="20"/>
    </row>
    <row r="505" spans="1:14" s="21" customFormat="1" ht="28.5" customHeight="1">
      <c r="A505" s="57"/>
      <c r="B505" s="18" t="s">
        <v>16</v>
      </c>
      <c r="C505" s="19"/>
      <c r="N505" s="20"/>
    </row>
    <row r="506" spans="1:14" s="21" customFormat="1" ht="28.5" customHeight="1">
      <c r="A506" s="57"/>
      <c r="B506" s="18" t="s">
        <v>59</v>
      </c>
      <c r="C506" s="19"/>
      <c r="N506" s="20"/>
    </row>
    <row r="507" spans="1:14" s="21" customFormat="1" ht="28.5" customHeight="1">
      <c r="A507" s="57"/>
      <c r="B507" s="18" t="s">
        <v>34</v>
      </c>
      <c r="C507" s="19"/>
      <c r="N507" s="20"/>
    </row>
    <row r="508" spans="1:14" s="21" customFormat="1" ht="46.5" customHeight="1">
      <c r="A508" s="58"/>
      <c r="B508" s="22" t="s">
        <v>7</v>
      </c>
      <c r="C508" s="24">
        <f>C502+C503+C504+C505+C506+C507</f>
        <v>0</v>
      </c>
      <c r="N508" s="20"/>
    </row>
    <row r="509" spans="1:14" s="21" customFormat="1" ht="39.75" customHeight="1">
      <c r="A509" s="56" t="s">
        <v>167</v>
      </c>
      <c r="B509" s="27" t="s">
        <v>10</v>
      </c>
      <c r="C509" s="19">
        <v>864540.02</v>
      </c>
      <c r="L509" s="20"/>
      <c r="N509" s="20"/>
    </row>
    <row r="510" spans="1:14" s="21" customFormat="1" ht="37.5" customHeight="1">
      <c r="A510" s="57"/>
      <c r="B510" s="27" t="s">
        <v>15</v>
      </c>
      <c r="C510" s="19">
        <v>704870.3</v>
      </c>
      <c r="L510" s="20"/>
      <c r="N510" s="20"/>
    </row>
    <row r="511" spans="1:14" s="21" customFormat="1" ht="42" customHeight="1">
      <c r="A511" s="57"/>
      <c r="B511" s="27" t="s">
        <v>16</v>
      </c>
      <c r="C511" s="19">
        <v>0</v>
      </c>
      <c r="L511" s="20"/>
      <c r="N511" s="20"/>
    </row>
    <row r="512" spans="1:14" s="21" customFormat="1" ht="31.5" customHeight="1">
      <c r="A512" s="57"/>
      <c r="B512" s="27" t="s">
        <v>59</v>
      </c>
      <c r="C512" s="19">
        <v>0</v>
      </c>
      <c r="L512" s="20"/>
      <c r="N512" s="20"/>
    </row>
    <row r="513" spans="1:14" s="21" customFormat="1" ht="48" customHeight="1">
      <c r="A513" s="58"/>
      <c r="B513" s="22" t="s">
        <v>7</v>
      </c>
      <c r="C513" s="23">
        <f>C509+C510+C511+C512</f>
        <v>1569410.32</v>
      </c>
      <c r="N513" s="20"/>
    </row>
    <row r="514" spans="1:14" s="21" customFormat="1" ht="28.5" customHeight="1">
      <c r="A514" s="41" t="s">
        <v>168</v>
      </c>
      <c r="B514" s="18" t="s">
        <v>15</v>
      </c>
      <c r="C514" s="19">
        <v>838707.95</v>
      </c>
      <c r="L514" s="20"/>
      <c r="N514" s="20"/>
    </row>
    <row r="515" spans="1:14" s="21" customFormat="1" ht="28.5" customHeight="1">
      <c r="A515" s="42"/>
      <c r="B515" s="18" t="s">
        <v>16</v>
      </c>
      <c r="C515" s="19">
        <v>1198232.84</v>
      </c>
      <c r="L515" s="20"/>
      <c r="N515" s="20"/>
    </row>
    <row r="516" spans="1:14" s="21" customFormat="1" ht="28.5" customHeight="1">
      <c r="A516" s="42"/>
      <c r="B516" s="18" t="s">
        <v>17</v>
      </c>
      <c r="C516" s="19">
        <v>47248.63</v>
      </c>
      <c r="L516" s="20"/>
      <c r="N516" s="20"/>
    </row>
    <row r="517" spans="1:12" s="21" customFormat="1" ht="28.5" customHeight="1">
      <c r="A517" s="42"/>
      <c r="B517" s="18" t="s">
        <v>10</v>
      </c>
      <c r="C517" s="19">
        <v>0</v>
      </c>
      <c r="L517" s="20"/>
    </row>
    <row r="518" spans="1:14" s="21" customFormat="1" ht="31.5" customHeight="1">
      <c r="A518" s="42"/>
      <c r="B518" s="18" t="s">
        <v>18</v>
      </c>
      <c r="C518" s="19">
        <v>0</v>
      </c>
      <c r="L518" s="20"/>
      <c r="N518" s="20"/>
    </row>
    <row r="519" spans="1:14" s="21" customFormat="1" ht="36.75" customHeight="1">
      <c r="A519" s="42"/>
      <c r="B519" s="18" t="s">
        <v>48</v>
      </c>
      <c r="C519" s="19">
        <v>0</v>
      </c>
      <c r="N519" s="20"/>
    </row>
    <row r="520" spans="1:12" s="21" customFormat="1" ht="46.5" customHeight="1">
      <c r="A520" s="43"/>
      <c r="B520" s="22" t="s">
        <v>7</v>
      </c>
      <c r="C520" s="24">
        <f>C514+C515+C516+C517+C518+C519</f>
        <v>2084189.42</v>
      </c>
      <c r="L520" s="20"/>
    </row>
    <row r="521" spans="1:3" s="21" customFormat="1" ht="33" customHeight="1">
      <c r="A521" s="50" t="s">
        <v>135</v>
      </c>
      <c r="B521" s="22" t="s">
        <v>111</v>
      </c>
      <c r="C521" s="23">
        <f>C522</f>
        <v>171000</v>
      </c>
    </row>
    <row r="522" spans="1:3" s="21" customFormat="1" ht="45" customHeight="1">
      <c r="A522" s="51"/>
      <c r="B522" s="26" t="s">
        <v>169</v>
      </c>
      <c r="C522" s="19">
        <v>171000</v>
      </c>
    </row>
    <row r="523" spans="1:18" s="21" customFormat="1" ht="45" customHeight="1">
      <c r="A523" s="52"/>
      <c r="B523" s="22" t="s">
        <v>7</v>
      </c>
      <c r="C523" s="23">
        <f>C521</f>
        <v>171000</v>
      </c>
      <c r="P523" s="20"/>
      <c r="Q523" s="20"/>
      <c r="R523" s="20"/>
    </row>
    <row r="524" spans="1:18" s="21" customFormat="1" ht="32.25" customHeight="1">
      <c r="A524" s="41" t="s">
        <v>170</v>
      </c>
      <c r="B524" s="18" t="s">
        <v>10</v>
      </c>
      <c r="C524" s="19">
        <v>105410</v>
      </c>
      <c r="P524" s="20"/>
      <c r="Q524" s="20"/>
      <c r="R524" s="20"/>
    </row>
    <row r="525" spans="1:18" s="21" customFormat="1" ht="28.5" customHeight="1">
      <c r="A525" s="42"/>
      <c r="B525" s="18" t="s">
        <v>15</v>
      </c>
      <c r="C525" s="19">
        <v>24653</v>
      </c>
      <c r="P525" s="20"/>
      <c r="Q525" s="20"/>
      <c r="R525" s="20"/>
    </row>
    <row r="526" spans="1:18" s="21" customFormat="1" ht="28.5" customHeight="1">
      <c r="A526" s="42"/>
      <c r="B526" s="18" t="s">
        <v>11</v>
      </c>
      <c r="C526" s="19">
        <v>14761.5</v>
      </c>
      <c r="P526" s="20"/>
      <c r="Q526" s="20"/>
      <c r="R526" s="20"/>
    </row>
    <row r="527" spans="1:18" s="21" customFormat="1" ht="28.5" customHeight="1">
      <c r="A527" s="43"/>
      <c r="B527" s="22" t="s">
        <v>7</v>
      </c>
      <c r="C527" s="23">
        <f>C526+C525+C524</f>
        <v>144824.5</v>
      </c>
      <c r="P527" s="20"/>
      <c r="Q527" s="20"/>
      <c r="R527" s="20"/>
    </row>
    <row r="528" spans="1:20" s="21" customFormat="1" ht="30" customHeight="1">
      <c r="A528" s="41" t="s">
        <v>171</v>
      </c>
      <c r="B528" s="18" t="s">
        <v>19</v>
      </c>
      <c r="C528" s="19">
        <v>568972</v>
      </c>
      <c r="T528" s="20"/>
    </row>
    <row r="529" spans="1:20" s="21" customFormat="1" ht="28.5" customHeight="1">
      <c r="A529" s="42"/>
      <c r="B529" s="18" t="s">
        <v>11</v>
      </c>
      <c r="C529" s="19">
        <v>178360</v>
      </c>
      <c r="P529" s="20"/>
      <c r="T529" s="20"/>
    </row>
    <row r="530" spans="1:20" s="21" customFormat="1" ht="28.5" customHeight="1">
      <c r="A530" s="42"/>
      <c r="B530" s="18" t="s">
        <v>28</v>
      </c>
      <c r="C530" s="19">
        <v>1074560</v>
      </c>
      <c r="P530" s="20"/>
      <c r="T530" s="20"/>
    </row>
    <row r="531" spans="1:20" s="21" customFormat="1" ht="34.5" customHeight="1">
      <c r="A531" s="42"/>
      <c r="B531" s="18" t="s">
        <v>43</v>
      </c>
      <c r="C531" s="19">
        <v>1585110</v>
      </c>
      <c r="P531" s="20"/>
      <c r="T531" s="20"/>
    </row>
    <row r="532" spans="1:22" s="21" customFormat="1" ht="34.5" customHeight="1">
      <c r="A532" s="42"/>
      <c r="B532" s="18" t="s">
        <v>172</v>
      </c>
      <c r="C532" s="19">
        <v>1674880</v>
      </c>
      <c r="P532" s="20"/>
      <c r="T532" s="20"/>
      <c r="V532" s="21">
        <v>7298608</v>
      </c>
    </row>
    <row r="533" spans="1:22" s="21" customFormat="1" ht="34.5" customHeight="1">
      <c r="A533" s="42"/>
      <c r="B533" s="18" t="s">
        <v>173</v>
      </c>
      <c r="C533" s="19">
        <v>2062720</v>
      </c>
      <c r="P533" s="20"/>
      <c r="T533" s="20"/>
      <c r="V533" s="20">
        <f>V532-T533</f>
        <v>7298608</v>
      </c>
    </row>
    <row r="534" spans="1:20" s="21" customFormat="1" ht="34.5" customHeight="1">
      <c r="A534" s="42"/>
      <c r="B534" s="18" t="s">
        <v>17</v>
      </c>
      <c r="C534" s="19">
        <v>160000</v>
      </c>
      <c r="P534" s="20"/>
      <c r="T534" s="20"/>
    </row>
    <row r="535" spans="1:3" s="21" customFormat="1" ht="28.5" customHeight="1">
      <c r="A535" s="43"/>
      <c r="B535" s="22" t="s">
        <v>7</v>
      </c>
      <c r="C535" s="23">
        <f>C528+C529+C530+C531+C532+C533+C534</f>
        <v>7304602</v>
      </c>
    </row>
  </sheetData>
  <sheetProtection/>
  <autoFilter ref="B1:B223"/>
  <mergeCells count="28">
    <mergeCell ref="A289:A292"/>
    <mergeCell ref="A93:A95"/>
    <mergeCell ref="A6:A37"/>
    <mergeCell ref="A106:A186"/>
    <mergeCell ref="A187:A190"/>
    <mergeCell ref="A38:A51"/>
    <mergeCell ref="A96:A102"/>
    <mergeCell ref="A103:A105"/>
    <mergeCell ref="A52:A58"/>
    <mergeCell ref="A59:A92"/>
    <mergeCell ref="A293:A380"/>
    <mergeCell ref="A381:A424"/>
    <mergeCell ref="A425:A433"/>
    <mergeCell ref="A434:A455"/>
    <mergeCell ref="A456:A460"/>
    <mergeCell ref="A191:A194"/>
    <mergeCell ref="A195:A215"/>
    <mergeCell ref="A216:A283"/>
    <mergeCell ref="A284:A286"/>
    <mergeCell ref="A287:A288"/>
    <mergeCell ref="A524:A527"/>
    <mergeCell ref="A528:A535"/>
    <mergeCell ref="A461:A468"/>
    <mergeCell ref="A469:A501"/>
    <mergeCell ref="A502:A508"/>
    <mergeCell ref="A509:A513"/>
    <mergeCell ref="A514:A520"/>
    <mergeCell ref="A521:A523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2022-10-21T09:08:48Z</dcterms:modified>
  <cp:category/>
  <cp:version/>
  <cp:contentType/>
  <cp:contentStatus/>
</cp:coreProperties>
</file>